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BREAKDOWN'!$I$1:$I$89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79" i="1"/>
  <c r="G12" i="2" s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17" i="1"/>
  <c r="H75" i="1"/>
  <c r="O75" i="1" s="1"/>
  <c r="H71" i="1"/>
  <c r="O71" i="1" s="1"/>
  <c r="H68" i="1"/>
  <c r="O68" i="1" s="1"/>
  <c r="H65" i="1"/>
  <c r="O65" i="1" s="1"/>
  <c r="H60" i="1"/>
  <c r="O60" i="1" s="1"/>
  <c r="H55" i="1"/>
  <c r="O55" i="1" s="1"/>
  <c r="H39" i="1"/>
  <c r="O39" i="1" s="1"/>
  <c r="H32" i="1"/>
  <c r="O32" i="1" s="1"/>
  <c r="P77" i="1"/>
  <c r="O77" i="1"/>
  <c r="H51" i="1"/>
  <c r="P51" i="1" s="1"/>
  <c r="H42" i="1"/>
  <c r="H62" i="1"/>
  <c r="P62" i="1" s="1"/>
  <c r="H76" i="1"/>
  <c r="P76" i="1" s="1"/>
  <c r="H74" i="1"/>
  <c r="P74" i="1" s="1"/>
  <c r="H73" i="1"/>
  <c r="P73" i="1" s="1"/>
  <c r="H72" i="1"/>
  <c r="P72" i="1" s="1"/>
  <c r="H70" i="1"/>
  <c r="P70" i="1" s="1"/>
  <c r="H69" i="1"/>
  <c r="P69" i="1" s="1"/>
  <c r="H67" i="1"/>
  <c r="P67" i="1" s="1"/>
  <c r="H66" i="1"/>
  <c r="P66" i="1" s="1"/>
  <c r="H64" i="1"/>
  <c r="P64" i="1" s="1"/>
  <c r="H63" i="1"/>
  <c r="P63" i="1" s="1"/>
  <c r="H61" i="1"/>
  <c r="P61" i="1" s="1"/>
  <c r="H59" i="1"/>
  <c r="P59" i="1" s="1"/>
  <c r="H58" i="1"/>
  <c r="P58" i="1" s="1"/>
  <c r="H53" i="1"/>
  <c r="P53" i="1" s="1"/>
  <c r="H52" i="1"/>
  <c r="P52" i="1" s="1"/>
  <c r="H50" i="1"/>
  <c r="P50" i="1" s="1"/>
  <c r="H48" i="1"/>
  <c r="P48" i="1" s="1"/>
  <c r="H47" i="1"/>
  <c r="P47" i="1" s="1"/>
  <c r="H46" i="1"/>
  <c r="P46" i="1" s="1"/>
  <c r="H45" i="1"/>
  <c r="P45" i="1" s="1"/>
  <c r="H44" i="1"/>
  <c r="P44" i="1" s="1"/>
  <c r="H43" i="1"/>
  <c r="P43" i="1" s="1"/>
  <c r="H41" i="1"/>
  <c r="P41" i="1" s="1"/>
  <c r="H40" i="1"/>
  <c r="P40" i="1" s="1"/>
  <c r="H38" i="1"/>
  <c r="P38" i="1" s="1"/>
  <c r="H37" i="1"/>
  <c r="P37" i="1" s="1"/>
  <c r="H36" i="1"/>
  <c r="P36" i="1" s="1"/>
  <c r="H34" i="1"/>
  <c r="P34" i="1" s="1"/>
  <c r="H33" i="1"/>
  <c r="H31" i="1"/>
  <c r="O31" i="1" s="1"/>
  <c r="H35" i="1"/>
  <c r="P32" i="1" l="1"/>
  <c r="P71" i="1"/>
  <c r="Q71" i="1" s="1"/>
  <c r="P65" i="1"/>
  <c r="Q65" i="1" s="1"/>
  <c r="P55" i="1"/>
  <c r="Q55" i="1" s="1"/>
  <c r="Q77" i="1"/>
  <c r="P39" i="1"/>
  <c r="Q39" i="1" s="1"/>
  <c r="P60" i="1"/>
  <c r="Q60" i="1" s="1"/>
  <c r="P68" i="1"/>
  <c r="Q68" i="1" s="1"/>
  <c r="P75" i="1"/>
  <c r="Q75" i="1" s="1"/>
  <c r="O51" i="1"/>
  <c r="Q51" i="1" s="1"/>
  <c r="O62" i="1"/>
  <c r="Q62" i="1" s="1"/>
  <c r="O73" i="1"/>
  <c r="Q73" i="1" s="1"/>
  <c r="O74" i="1"/>
  <c r="Q74" i="1" s="1"/>
  <c r="O76" i="1"/>
  <c r="Q76" i="1" s="1"/>
  <c r="O72" i="1"/>
  <c r="Q72" i="1" s="1"/>
  <c r="O34" i="1"/>
  <c r="Q34" i="1" s="1"/>
  <c r="O36" i="1"/>
  <c r="Q36" i="1" s="1"/>
  <c r="O37" i="1"/>
  <c r="Q37" i="1" s="1"/>
  <c r="O38" i="1"/>
  <c r="Q38" i="1" s="1"/>
  <c r="O40" i="1"/>
  <c r="Q40" i="1" s="1"/>
  <c r="O41" i="1"/>
  <c r="Q41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50" i="1"/>
  <c r="Q50" i="1" s="1"/>
  <c r="O52" i="1"/>
  <c r="Q52" i="1" s="1"/>
  <c r="O53" i="1"/>
  <c r="Q53" i="1" s="1"/>
  <c r="O58" i="1"/>
  <c r="Q58" i="1" s="1"/>
  <c r="O59" i="1"/>
  <c r="Q59" i="1" s="1"/>
  <c r="O61" i="1"/>
  <c r="Q61" i="1" s="1"/>
  <c r="O63" i="1"/>
  <c r="Q63" i="1" s="1"/>
  <c r="O64" i="1"/>
  <c r="Q64" i="1" s="1"/>
  <c r="O66" i="1"/>
  <c r="Q66" i="1" s="1"/>
  <c r="O67" i="1"/>
  <c r="Q67" i="1" s="1"/>
  <c r="O69" i="1"/>
  <c r="Q69" i="1" s="1"/>
  <c r="O70" i="1"/>
  <c r="Q70" i="1" s="1"/>
  <c r="P31" i="1"/>
  <c r="Q31" i="1" l="1"/>
  <c r="P57" i="1"/>
  <c r="O57" i="1"/>
  <c r="P56" i="1"/>
  <c r="O56" i="1"/>
  <c r="P54" i="1"/>
  <c r="O54" i="1"/>
  <c r="P49" i="1"/>
  <c r="O49" i="1"/>
  <c r="P42" i="1"/>
  <c r="O42" i="1"/>
  <c r="P35" i="1"/>
  <c r="O35" i="1"/>
  <c r="P33" i="1"/>
  <c r="O33" i="1"/>
  <c r="O79" i="1" s="1"/>
  <c r="H12" i="2" s="1"/>
  <c r="P79" i="1" l="1"/>
  <c r="I12" i="2" s="1"/>
  <c r="Q42" i="1"/>
  <c r="Q33" i="1"/>
  <c r="Q32" i="1"/>
  <c r="Q57" i="1"/>
  <c r="Q54" i="1"/>
  <c r="Q56" i="1"/>
  <c r="Q35" i="1"/>
  <c r="Q49" i="1"/>
  <c r="R79" i="1" l="1"/>
  <c r="J12" i="2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84" i="1" l="1"/>
  <c r="Q85" i="1" s="1"/>
  <c r="Q86" i="1" s="1"/>
  <c r="R27" i="1"/>
  <c r="R84" i="1" s="1"/>
  <c r="O27" i="1"/>
  <c r="H11" i="2" s="1"/>
  <c r="H14" i="2" l="1"/>
  <c r="J11" i="2"/>
  <c r="J14" i="2" s="1"/>
  <c r="I15" i="2" s="1"/>
  <c r="J15" i="2" s="1"/>
  <c r="J16" i="2" s="1"/>
  <c r="R85" i="1"/>
  <c r="R86" i="1" s="1"/>
</calcChain>
</file>

<file path=xl/sharedStrings.xml><?xml version="1.0" encoding="utf-8"?>
<sst xmlns="http://schemas.openxmlformats.org/spreadsheetml/2006/main" count="277" uniqueCount="110">
  <si>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</si>
  <si>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</si>
  <si>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</si>
  <si>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</si>
  <si>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</si>
  <si>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</si>
  <si>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</si>
  <si>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</si>
  <si>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</si>
  <si>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</si>
  <si>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</si>
  <si>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</si>
  <si>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</si>
  <si>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</si>
  <si>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</si>
  <si>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</si>
  <si>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</si>
  <si>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02 - EXISTING CONSTRUCTION</t>
  </si>
  <si>
    <t>Subtotal (Existing Construction)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</si>
  <si>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</si>
  <si>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</si>
  <si>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</si>
  <si>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</si>
  <si>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</si>
  <si>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</si>
  <si>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</si>
  <si>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</si>
  <si>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</si>
  <si>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</si>
  <si>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</si>
  <si>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</si>
  <si>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</si>
  <si>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</si>
  <si>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</si>
  <si>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EXISTING CONDITIONS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</si>
  <si>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</si>
  <si>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</si>
  <si>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</si>
  <si>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</si>
  <si>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</si>
  <si>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</si>
  <si>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</si>
  <si>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</si>
  <si>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</si>
  <si>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</si>
  <si>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</si>
  <si>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</si>
  <si>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</si>
  <si>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</si>
  <si>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</si>
  <si>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</si>
  <si>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</si>
  <si>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</si>
  <si>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</si>
  <si>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</si>
  <si>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</si>
  <si>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 xml:space="preserve">Disconnect &amp; removal of existing active gas meter </t>
  </si>
  <si>
    <t>EA</t>
  </si>
  <si>
    <t xml:space="preserve">Disconnect &amp; removal of existing active water meter </t>
  </si>
  <si>
    <t xml:space="preserve">Disconnect &amp; removal of existing pipings </t>
  </si>
  <si>
    <t xml:space="preserve">Removal of 20 KW natural gas generator &amp; made ready for reinstallation </t>
  </si>
  <si>
    <t xml:space="preserve">Removal of abondoned water meter </t>
  </si>
  <si>
    <t xml:space="preserve">Removal of cast iron radiator &amp; all associated valves &amp; hydronic piping </t>
  </si>
  <si>
    <t xml:space="preserve">Removal of concrete light well wall w/ steel grate </t>
  </si>
  <si>
    <t xml:space="preserve">Removal of concrete slab on grade </t>
  </si>
  <si>
    <t>SF</t>
  </si>
  <si>
    <t xml:space="preserve">Removal of countertops </t>
  </si>
  <si>
    <t xml:space="preserve">Removal of existing brick chimney </t>
  </si>
  <si>
    <t xml:space="preserve">Removal of existing concrete basement entry stairs </t>
  </si>
  <si>
    <t xml:space="preserve">Removal of existing concrete foundation pad w/ stem wall </t>
  </si>
  <si>
    <t xml:space="preserve">Removal of existing electric water heaters </t>
  </si>
  <si>
    <t xml:space="preserve">Removal of existing electrical equipment </t>
  </si>
  <si>
    <t xml:space="preserve">Removal of existing exhasut fans </t>
  </si>
  <si>
    <t xml:space="preserve">Removal of existing gas fired boiler &amp; all associated components </t>
  </si>
  <si>
    <t xml:space="preserve">Removal of existing gas fired unit heater </t>
  </si>
  <si>
    <t xml:space="preserve">Removal of existing hose bib </t>
  </si>
  <si>
    <t xml:space="preserve">Removal of existing lighting, outlets, switches, conduit, wiring etc on all levels (Area: 2632 SF )  </t>
  </si>
  <si>
    <t xml:space="preserve">Removal of existing refrigerator </t>
  </si>
  <si>
    <t xml:space="preserve">Removal of existing stair railings </t>
  </si>
  <si>
    <t xml:space="preserve">Removal of existing utility meter </t>
  </si>
  <si>
    <t xml:space="preserve">Removal of existing whelen siren controller &amp; all associated equipments </t>
  </si>
  <si>
    <t xml:space="preserve">Removal of existing wooden stairs </t>
  </si>
  <si>
    <t>RISERS</t>
  </si>
  <si>
    <t xml:space="preserve">Removal of exterior basement hatch </t>
  </si>
  <si>
    <t xml:space="preserve">Removal of exterior concrete entry stoop </t>
  </si>
  <si>
    <t xml:space="preserve">Removal of exterior concrete garage stoop </t>
  </si>
  <si>
    <t xml:space="preserve">Removal of exterior entry doors </t>
  </si>
  <si>
    <t xml:space="preserve">Removal of exterior windows </t>
  </si>
  <si>
    <t xml:space="preserve">Removal of floor joists w/ sheathing &amp; floor finishes </t>
  </si>
  <si>
    <t xml:space="preserve">Removal of garage overhead doors </t>
  </si>
  <si>
    <t xml:space="preserve">Removal of hand wash sink </t>
  </si>
  <si>
    <t xml:space="preserve">Removal of interior wooden double doors </t>
  </si>
  <si>
    <t xml:space="preserve">Removal of interior wooden single doors </t>
  </si>
  <si>
    <t xml:space="preserve">Removal of interior wooden walls </t>
  </si>
  <si>
    <t xml:space="preserve">Removal of kitchen gas stove/range </t>
  </si>
  <si>
    <t xml:space="preserve">Removal of kitchen sinks </t>
  </si>
  <si>
    <t xml:space="preserve">Removal of large concrete blocks </t>
  </si>
  <si>
    <t xml:space="preserve">Removal of lavatories </t>
  </si>
  <si>
    <t xml:space="preserve">Removal of MOP sinks </t>
  </si>
  <si>
    <t xml:space="preserve">Removal of roof structure, sheathing, roofing membrane &amp; all associated components </t>
  </si>
  <si>
    <t xml:space="preserve">Removal of shower enclosure </t>
  </si>
  <si>
    <t xml:space="preserve">Removal of water closets </t>
  </si>
  <si>
    <t xml:space="preserve">Removal of watr heaters </t>
  </si>
  <si>
    <t xml:space="preserve">Removal of wooden exterior framed wall, ( Including all interior &amp; exterior finishes &amp; insulations ) </t>
  </si>
  <si>
    <t xml:space="preserve">Remove &amp; salvage of exterior sign </t>
  </si>
  <si>
    <t xml:space="preserve">Allowance of removal of asbestos abatement </t>
  </si>
  <si>
    <t>BUILDING DEMOLITION</t>
  </si>
  <si>
    <t>FT</t>
  </si>
  <si>
    <t>PROJECT ID: SAMPLE ESTIMATE DEMOLITION</t>
  </si>
  <si>
    <t>SAMPLE ESTIMATE DEMOLITION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</si>
</sst>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[$-F400]h:mm:ss\ AM/PM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19" fillId="0" borderId="0"/>
    <xf numFmtId="0" fontId="20" fillId="0" borderId="0"/>
    <xf numFmtId="164" fontId="21" fillId="0" borderId="0" applyFont="0" applyFill="0" applyBorder="0" applyAlignment="0" applyProtection="0"/>
    <xf numFmtId="0" fontId="22" fillId="0" borderId="0">
      <alignment vertical="center"/>
    </xf>
    <xf numFmtId="0" fontId="23" fillId="0" borderId="0">
      <protection locked="0"/>
    </xf>
    <xf numFmtId="0" fontId="23" fillId="0" borderId="0">
      <protection locked="0"/>
    </xf>
    <xf numFmtId="44" fontId="23" fillId="0" borderId="0">
      <protection locked="0"/>
    </xf>
    <xf numFmtId="9" fontId="23" fillId="0" borderId="0">
      <protection locked="0"/>
    </xf>
    <xf numFmtId="0" fontId="23" fillId="0" borderId="0">
      <protection locked="0"/>
    </xf>
    <xf numFmtId="9" fontId="23" fillId="0" borderId="0">
      <protection locked="0"/>
    </xf>
    <xf numFmtId="44" fontId="23" fillId="0" borderId="0">
      <protection locked="0"/>
    </xf>
    <xf numFmtId="0" fontId="21" fillId="0" borderId="0"/>
    <xf numFmtId="0" fontId="21" fillId="0" borderId="0"/>
    <xf numFmtId="0" fontId="24" fillId="0" borderId="0">
      <alignment vertical="center"/>
    </xf>
    <xf numFmtId="0" fontId="25" fillId="0" borderId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25" borderId="23" applyNumberFormat="0" applyAlignment="0" applyProtection="0"/>
    <xf numFmtId="0" fontId="30" fillId="25" borderId="23" applyNumberFormat="0" applyAlignment="0" applyProtection="0"/>
    <xf numFmtId="0" fontId="31" fillId="26" borderId="24" applyNumberFormat="0" applyAlignment="0" applyProtection="0"/>
    <xf numFmtId="0" fontId="31" fillId="26" borderId="24" applyNumberFormat="0" applyAlignment="0" applyProtection="0"/>
    <xf numFmtId="43" fontId="1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0" borderId="27" applyNumberFormat="0" applyFill="0" applyAlignment="0" applyProtection="0"/>
    <xf numFmtId="0" fontId="36" fillId="0" borderId="27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2" borderId="23" applyNumberFormat="0" applyAlignment="0" applyProtection="0"/>
    <xf numFmtId="0" fontId="37" fillId="12" borderId="23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6" fillId="0" borderId="0"/>
    <xf numFmtId="0" fontId="19" fillId="0" borderId="0"/>
    <xf numFmtId="0" fontId="19" fillId="0" borderId="0"/>
    <xf numFmtId="0" fontId="21" fillId="0" borderId="0"/>
    <xf numFmtId="0" fontId="19" fillId="28" borderId="29" applyNumberFormat="0" applyFont="0" applyAlignment="0" applyProtection="0"/>
    <xf numFmtId="0" fontId="19" fillId="28" borderId="29" applyNumberFormat="0" applyFont="0" applyAlignment="0" applyProtection="0"/>
    <xf numFmtId="0" fontId="40" fillId="25" borderId="30" applyNumberFormat="0" applyAlignment="0" applyProtection="0"/>
    <xf numFmtId="0" fontId="40" fillId="2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45" fillId="0" borderId="0"/>
    <xf numFmtId="9" fontId="19" fillId="0" borderId="0" applyFont="0" applyFill="0" applyBorder="0" applyAlignment="0" applyProtection="0"/>
    <xf numFmtId="0" fontId="21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1" fillId="0" borderId="0"/>
    <xf numFmtId="0" fontId="47" fillId="29" borderId="32" applyNumberFormat="0" applyAlignment="0" applyProtection="0"/>
  </cellStyleXfs>
  <cellXfs count="146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0" fontId="0" fillId="0" borderId="0" xfId="0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1" fontId="4" fillId="0" borderId="1" xfId="15" applyNumberFormat="1" applyFont="1" applyBorder="1" applyAlignment="1">
      <alignment horizontal="center" vertical="center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15" applyFont="1" applyBorder="1" applyAlignment="1">
      <alignment horizontal="left" vertical="center" wrapText="1"/>
    </xf>
    <xf numFmtId="0" fontId="4" fillId="0" borderId="1" xfId="15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8" fillId="29" borderId="32" xfId="118" applyNumberFormat="1" applyFont="1" applyAlignment="1">
      <alignment horizontal="center" vertical="center" wrapText="1"/>
    </xf>
    <xf numFmtId="2" fontId="48" fillId="29" borderId="32" xfId="118" applyNumberFormat="1" applyFont="1" applyAlignment="1">
      <alignment horizontal="right" vertical="center" wrapText="1"/>
    </xf>
    <xf numFmtId="168" fontId="48" fillId="29" borderId="32" xfId="118" applyNumberFormat="1" applyFont="1" applyAlignment="1">
      <alignment horizontal="center" vertical="center" wrapText="1"/>
    </xf>
    <xf numFmtId="0" fontId="48" fillId="29" borderId="32" xfId="118" applyFont="1" applyAlignment="1">
      <alignment horizontal="center" vertical="top"/>
    </xf>
    <xf numFmtId="44" fontId="48" fillId="29" borderId="32" xfId="118" applyNumberFormat="1" applyFont="1" applyAlignment="1">
      <alignment vertical="top"/>
    </xf>
    <xf numFmtId="9" fontId="48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8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7" fillId="5" borderId="0" xfId="0" applyNumberFormat="1" applyFont="1" applyFill="1" applyBorder="1" applyAlignment="1">
      <alignment horizontal="center" vertical="top"/>
    </xf>
    <xf numFmtId="165" fontId="17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7" fillId="29" borderId="32" xfId="118" applyAlignment="1">
      <alignment horizontal="center" vertical="center" wrapText="1"/>
    </xf>
    <xf numFmtId="0" fontId="48" fillId="29" borderId="32" xfId="118" applyFont="1" applyAlignment="1">
      <alignment horizontal="center" vertical="top"/>
    </xf>
    <xf numFmtId="0" fontId="16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" fillId="29" borderId="32" xfId="118" applyFont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12224"/>
        <c:axId val="187731968"/>
      </c:barChart>
      <c:catAx>
        <c:axId val="18541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1968"/>
        <c:crosses val="autoZero"/>
        <c:auto val="1"/>
        <c:lblAlgn val="ctr"/>
        <c:lblOffset val="100"/>
        <c:noMultiLvlLbl val="0"/>
      </c:catAx>
      <c:valAx>
        <c:axId val="18773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1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1109134</xdr:colOff>
      <xdr:row>2</xdr:row>
      <xdr:rowOff>33866</xdr:rowOff>
    </xdr:from>
    <xdr:to>
      <xdr:col>17</xdr:col>
      <xdr:colOff>394469</xdr:colOff>
      <xdr:row>9</xdr:row>
      <xdr:rowOff>177804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6267" y="507999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6</xdr:row>
      <xdr:rowOff>171450</xdr:rowOff>
    </xdr:from>
    <xdr:to>
      <xdr:col>23</xdr:col>
      <xdr:colOff>115669</xdr:colOff>
      <xdr:row>19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297180</xdr:colOff>
      <xdr:row>1</xdr:row>
      <xdr:rowOff>53340</xdr:rowOff>
    </xdr:from>
    <xdr:to>
      <xdr:col>9</xdr:col>
      <xdr:colOff>906780</xdr:colOff>
      <xdr:row>7</xdr:row>
      <xdr:rowOff>106382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3740" y="28194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03" customWidth="1"/>
    <col min="6" max="6" width="11" style="104" customWidth="1"/>
    <col min="7" max="7" width="10.33203125" style="104" customWidth="1"/>
    <col min="8" max="8" width="12.44140625" style="104" customWidth="1"/>
    <col min="9" max="9" width="7.6640625" style="104" customWidth="1"/>
    <col min="10" max="10" width="13.88671875" style="104" customWidth="1"/>
    <col min="11" max="11" width="14.44140625" style="104" customWidth="1"/>
    <col min="12" max="12" width="11.88671875" style="104" customWidth="1"/>
    <col min="13" max="13" width="15.109375" style="104" customWidth="1"/>
    <col min="14" max="16" width="16.44140625" style="104" customWidth="1"/>
    <col min="17" max="17" width="13.5546875" style="104" customWidth="1"/>
    <col min="18" max="18" width="12.44140625" style="104" customWidth="1"/>
  </cols>
  <sheetData>
    <row r="1" spans="1:18" x14ac:dyDescent="0.3">
      <c r="A1" s="50"/>
      <c r="B1" s="51"/>
      <c r="C1" s="51"/>
      <c r="D1" s="52"/>
      <c r="E1" s="99"/>
      <c r="F1" s="75"/>
      <c r="G1" s="75"/>
      <c r="H1" s="75"/>
      <c r="I1" s="76"/>
      <c r="J1" s="76"/>
      <c r="K1" s="77"/>
      <c r="L1" s="76"/>
      <c r="M1" s="77"/>
      <c r="N1" s="77"/>
      <c r="O1" s="77"/>
      <c r="P1" s="77"/>
      <c r="Q1" s="75"/>
      <c r="R1" s="78"/>
    </row>
    <row r="2" spans="1:18" ht="21" customHeight="1" x14ac:dyDescent="0.3">
      <c r="A2" s="117" t="s">
        <v>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17.399999999999999" x14ac:dyDescent="0.3">
      <c r="A3" s="53"/>
      <c r="B3" s="30"/>
      <c r="C3" s="30"/>
      <c r="D3" s="29"/>
      <c r="E3" s="28"/>
      <c r="F3" s="31"/>
      <c r="G3" s="48"/>
      <c r="H3" s="48"/>
      <c r="I3" s="49"/>
      <c r="J3" s="67"/>
      <c r="K3" s="74"/>
      <c r="L3" s="67"/>
      <c r="M3" s="49"/>
      <c r="N3" s="49"/>
      <c r="O3" s="49"/>
      <c r="P3" s="49"/>
      <c r="Q3" s="49"/>
      <c r="R3" s="54"/>
    </row>
    <row r="4" spans="1:18" ht="18.600000000000001" customHeight="1" x14ac:dyDescent="0.3">
      <c r="A4" s="53"/>
      <c r="B4" s="30"/>
      <c r="C4" s="30"/>
      <c r="D4" s="29"/>
      <c r="E4" s="34" t="s">
        <v>0</v>
      </c>
      <c r="F4" s="31"/>
      <c r="G4" s="31"/>
      <c r="H4" s="31"/>
      <c r="I4" s="31"/>
      <c r="J4" s="31"/>
      <c r="K4" s="73"/>
      <c r="L4" s="31"/>
      <c r="M4" s="32"/>
      <c r="N4" s="32"/>
      <c r="O4" s="32"/>
      <c r="P4" s="32"/>
      <c r="Q4" s="33"/>
      <c r="R4" s="55"/>
    </row>
    <row r="5" spans="1:18" ht="17.399999999999999" x14ac:dyDescent="0.3">
      <c r="A5" s="53"/>
      <c r="B5" s="30"/>
      <c r="C5" s="30"/>
      <c r="D5" s="29"/>
      <c r="E5" s="1" t="s">
        <v>1</v>
      </c>
      <c r="F5" s="31"/>
      <c r="G5" s="125"/>
      <c r="H5" s="125"/>
      <c r="I5" s="126"/>
      <c r="J5" s="126"/>
      <c r="K5" s="126"/>
      <c r="L5" s="126"/>
      <c r="M5" s="126"/>
      <c r="N5" s="126"/>
      <c r="O5" s="126"/>
      <c r="P5" s="126"/>
      <c r="Q5" s="126"/>
      <c r="R5" s="127"/>
    </row>
    <row r="6" spans="1:18" ht="17.399999999999999" x14ac:dyDescent="0.3">
      <c r="A6" s="53"/>
      <c r="B6" s="30"/>
      <c r="C6" s="30"/>
      <c r="D6" s="29"/>
      <c r="E6" s="1" t="s">
        <v>2</v>
      </c>
      <c r="F6" s="31"/>
      <c r="G6" s="48"/>
      <c r="H6" s="48"/>
      <c r="I6" s="49"/>
      <c r="J6" s="67"/>
      <c r="K6" s="74"/>
      <c r="L6" s="67"/>
      <c r="M6" s="49"/>
      <c r="N6" s="49"/>
      <c r="O6" s="49"/>
      <c r="P6" s="49"/>
      <c r="Q6" s="49"/>
      <c r="R6" s="54"/>
    </row>
    <row r="7" spans="1:18" ht="17.399999999999999" x14ac:dyDescent="0.3">
      <c r="A7" s="53"/>
      <c r="B7" s="30"/>
      <c r="C7" s="30"/>
      <c r="D7" s="29"/>
      <c r="E7" s="1" t="s">
        <v>3</v>
      </c>
      <c r="F7" s="31"/>
      <c r="G7" s="125"/>
      <c r="H7" s="125"/>
      <c r="I7" s="126"/>
      <c r="J7" s="126"/>
      <c r="K7" s="126"/>
      <c r="L7" s="126"/>
      <c r="M7" s="126"/>
      <c r="N7" s="126"/>
      <c r="O7" s="126"/>
      <c r="P7" s="126"/>
      <c r="Q7" s="126"/>
      <c r="R7" s="127"/>
    </row>
    <row r="8" spans="1:18" ht="17.399999999999999" x14ac:dyDescent="0.3">
      <c r="A8" s="53"/>
      <c r="B8" s="30"/>
      <c r="C8" s="30"/>
      <c r="D8" s="29"/>
      <c r="E8" s="1" t="s">
        <v>4</v>
      </c>
      <c r="F8" s="31"/>
      <c r="G8" s="125"/>
      <c r="H8" s="125"/>
      <c r="I8" s="126"/>
      <c r="J8" s="126"/>
      <c r="K8" s="126"/>
      <c r="L8" s="126"/>
      <c r="M8" s="126"/>
      <c r="N8" s="126"/>
      <c r="O8" s="126"/>
      <c r="P8" s="126"/>
      <c r="Q8" s="126"/>
      <c r="R8" s="127"/>
    </row>
    <row r="9" spans="1:18" ht="17.399999999999999" x14ac:dyDescent="0.3">
      <c r="A9" s="53"/>
      <c r="B9" s="30"/>
      <c r="C9" s="30"/>
      <c r="D9" s="29"/>
      <c r="E9" s="28"/>
      <c r="F9" s="31"/>
      <c r="G9" s="48"/>
      <c r="H9" s="48"/>
      <c r="I9" s="49"/>
      <c r="J9" s="67"/>
      <c r="K9" s="74"/>
      <c r="L9" s="67"/>
      <c r="M9" s="49"/>
      <c r="N9" s="49"/>
      <c r="O9" s="49"/>
      <c r="P9" s="49"/>
      <c r="Q9" s="49"/>
      <c r="R9" s="54"/>
    </row>
    <row r="10" spans="1:18" ht="17.399999999999999" x14ac:dyDescent="0.3">
      <c r="A10" s="53"/>
      <c r="B10" s="30"/>
      <c r="C10" s="30"/>
      <c r="D10" s="29"/>
      <c r="E10" s="28"/>
      <c r="F10" s="31"/>
      <c r="G10" s="48"/>
      <c r="H10" s="48"/>
      <c r="I10" s="49"/>
      <c r="J10" s="67"/>
      <c r="K10" s="74"/>
      <c r="L10" s="67"/>
      <c r="M10" s="49"/>
      <c r="N10" s="49"/>
      <c r="O10" s="49"/>
      <c r="P10" s="49"/>
      <c r="Q10" s="49"/>
      <c r="R10" s="54"/>
    </row>
    <row r="11" spans="1:18" ht="14.4" customHeight="1" x14ac:dyDescent="0.3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ht="15.6" customHeight="1" x14ac:dyDescent="0.3">
      <c r="A12" s="53"/>
      <c r="B12" s="30"/>
      <c r="C12" s="30"/>
      <c r="D12" s="29"/>
      <c r="E12" s="118" t="s">
        <v>108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</row>
    <row r="13" spans="1:18" ht="15.6" customHeight="1" x14ac:dyDescent="0.3">
      <c r="A13" s="53"/>
      <c r="B13" s="30"/>
      <c r="C13" s="30"/>
      <c r="D13" s="29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9"/>
    </row>
    <row r="14" spans="1:18" x14ac:dyDescent="0.3">
      <c r="A14" s="56"/>
      <c r="B14" s="36"/>
      <c r="C14" s="36"/>
      <c r="D14" s="35"/>
      <c r="E14" s="37"/>
      <c r="F14" s="38"/>
      <c r="G14" s="38"/>
      <c r="H14" s="38"/>
      <c r="I14" s="38"/>
      <c r="J14" s="38"/>
      <c r="K14" s="89"/>
      <c r="L14" s="38"/>
      <c r="M14" s="39"/>
      <c r="N14" s="120">
        <f ca="1">TODAY()</f>
        <v>45680</v>
      </c>
      <c r="O14" s="120"/>
      <c r="P14" s="120"/>
      <c r="Q14" s="120"/>
      <c r="R14" s="121"/>
    </row>
    <row r="15" spans="1:18" ht="44.1" customHeight="1" x14ac:dyDescent="0.3">
      <c r="A15" s="106" t="s">
        <v>5</v>
      </c>
      <c r="B15" s="106" t="s">
        <v>6</v>
      </c>
      <c r="C15" s="106" t="s">
        <v>26</v>
      </c>
      <c r="D15" s="106" t="s">
        <v>7</v>
      </c>
      <c r="E15" s="106" t="s">
        <v>8</v>
      </c>
      <c r="F15" s="106" t="s">
        <v>9</v>
      </c>
      <c r="G15" s="106" t="s">
        <v>10</v>
      </c>
      <c r="H15" s="106" t="s">
        <v>11</v>
      </c>
      <c r="I15" s="106" t="s">
        <v>12</v>
      </c>
      <c r="J15" s="106" t="s">
        <v>39</v>
      </c>
      <c r="K15" s="106" t="s">
        <v>41</v>
      </c>
      <c r="L15" s="106" t="s">
        <v>40</v>
      </c>
      <c r="M15" s="106" t="s">
        <v>13</v>
      </c>
      <c r="N15" s="106" t="s">
        <v>14</v>
      </c>
      <c r="O15" s="106" t="s">
        <v>24</v>
      </c>
      <c r="P15" s="106" t="s">
        <v>25</v>
      </c>
      <c r="Q15" s="106" t="s">
        <v>15</v>
      </c>
      <c r="R15" s="106" t="s">
        <v>16</v>
      </c>
    </row>
    <row r="16" spans="1:18" ht="17.399999999999999" x14ac:dyDescent="0.3">
      <c r="A16" s="57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79"/>
      <c r="L16" s="5"/>
      <c r="M16" s="5"/>
      <c r="N16" s="5"/>
      <c r="O16" s="5"/>
      <c r="P16" s="5"/>
      <c r="Q16" s="6"/>
      <c r="R16" s="58"/>
    </row>
    <row r="17" spans="1:18" x14ac:dyDescent="0.3">
      <c r="A17" s="59">
        <f>IF(F17="","", COUNTA($F17:F$17))</f>
        <v>1</v>
      </c>
      <c r="B17" s="7"/>
      <c r="C17" s="7"/>
      <c r="D17" s="8"/>
      <c r="E17" s="100" t="s">
        <v>43</v>
      </c>
      <c r="F17" s="72">
        <v>1</v>
      </c>
      <c r="G17" s="85">
        <v>0</v>
      </c>
      <c r="H17" s="72">
        <f t="shared" ref="H17:H25" si="0">F17*(1+G17)</f>
        <v>1</v>
      </c>
      <c r="I17" s="72" t="s">
        <v>38</v>
      </c>
      <c r="J17" s="97" t="s">
        <v>42</v>
      </c>
      <c r="K17" s="97" t="s">
        <v>42</v>
      </c>
      <c r="L17" s="98">
        <v>0</v>
      </c>
      <c r="M17" s="80">
        <v>0</v>
      </c>
      <c r="N17" s="80">
        <v>0</v>
      </c>
      <c r="O17" s="80">
        <f t="shared" ref="O17:O25" si="1">H17*M17</f>
        <v>0</v>
      </c>
      <c r="P17" s="80">
        <f t="shared" ref="P17:P25" si="2">H17*N17</f>
        <v>0</v>
      </c>
      <c r="Q17" s="81">
        <f>O17+P17</f>
        <v>0</v>
      </c>
      <c r="R17" s="87"/>
    </row>
    <row r="18" spans="1:18" x14ac:dyDescent="0.3">
      <c r="A18" s="59">
        <f>IF(F18="","", COUNTA($F$17:F18))</f>
        <v>2</v>
      </c>
      <c r="B18" s="7"/>
      <c r="C18" s="7"/>
      <c r="D18" s="8"/>
      <c r="E18" s="100" t="s">
        <v>44</v>
      </c>
      <c r="F18" s="72">
        <v>1</v>
      </c>
      <c r="G18" s="85">
        <v>0</v>
      </c>
      <c r="H18" s="72">
        <f t="shared" si="0"/>
        <v>1</v>
      </c>
      <c r="I18" s="72" t="s">
        <v>38</v>
      </c>
      <c r="J18" s="97" t="s">
        <v>42</v>
      </c>
      <c r="K18" s="97" t="s">
        <v>42</v>
      </c>
      <c r="L18" s="98">
        <v>0</v>
      </c>
      <c r="M18" s="80">
        <v>0</v>
      </c>
      <c r="N18" s="80">
        <v>0</v>
      </c>
      <c r="O18" s="80">
        <f t="shared" si="1"/>
        <v>0</v>
      </c>
      <c r="P18" s="80">
        <f t="shared" si="2"/>
        <v>0</v>
      </c>
      <c r="Q18" s="81">
        <f t="shared" ref="Q18:Q25" si="3">O18+P18</f>
        <v>0</v>
      </c>
      <c r="R18" s="87"/>
    </row>
    <row r="19" spans="1:18" x14ac:dyDescent="0.3">
      <c r="A19" s="59">
        <f>IF(F19="","", COUNTA($F$17:F19))</f>
        <v>3</v>
      </c>
      <c r="B19" s="7"/>
      <c r="C19" s="7"/>
      <c r="D19" s="8"/>
      <c r="E19" s="100" t="s">
        <v>45</v>
      </c>
      <c r="F19" s="72">
        <v>1</v>
      </c>
      <c r="G19" s="85">
        <v>0</v>
      </c>
      <c r="H19" s="72">
        <f t="shared" si="0"/>
        <v>1</v>
      </c>
      <c r="I19" s="72" t="s">
        <v>38</v>
      </c>
      <c r="J19" s="97" t="s">
        <v>42</v>
      </c>
      <c r="K19" s="97" t="s">
        <v>42</v>
      </c>
      <c r="L19" s="98">
        <v>0</v>
      </c>
      <c r="M19" s="80">
        <v>0</v>
      </c>
      <c r="N19" s="80">
        <v>0</v>
      </c>
      <c r="O19" s="80">
        <f t="shared" si="1"/>
        <v>0</v>
      </c>
      <c r="P19" s="80">
        <f t="shared" si="2"/>
        <v>0</v>
      </c>
      <c r="Q19" s="81">
        <f t="shared" si="3"/>
        <v>0</v>
      </c>
      <c r="R19" s="87"/>
    </row>
    <row r="20" spans="1:18" x14ac:dyDescent="0.3">
      <c r="A20" s="59">
        <f>IF(F20="","", COUNTA($F$17:F20))</f>
        <v>4</v>
      </c>
      <c r="B20" s="7"/>
      <c r="C20" s="7"/>
      <c r="D20" s="8"/>
      <c r="E20" s="100" t="s">
        <v>46</v>
      </c>
      <c r="F20" s="72">
        <v>1</v>
      </c>
      <c r="G20" s="85">
        <v>0</v>
      </c>
      <c r="H20" s="72">
        <f t="shared" si="0"/>
        <v>1</v>
      </c>
      <c r="I20" s="72" t="s">
        <v>38</v>
      </c>
      <c r="J20" s="97" t="s">
        <v>42</v>
      </c>
      <c r="K20" s="97" t="s">
        <v>42</v>
      </c>
      <c r="L20" s="98">
        <v>0</v>
      </c>
      <c r="M20" s="80">
        <v>0</v>
      </c>
      <c r="N20" s="80">
        <v>0</v>
      </c>
      <c r="O20" s="80">
        <f t="shared" si="1"/>
        <v>0</v>
      </c>
      <c r="P20" s="80">
        <f t="shared" si="2"/>
        <v>0</v>
      </c>
      <c r="Q20" s="81">
        <f t="shared" si="3"/>
        <v>0</v>
      </c>
      <c r="R20" s="87"/>
    </row>
    <row r="21" spans="1:18" x14ac:dyDescent="0.3">
      <c r="A21" s="59">
        <f>IF(F21="","", COUNTA($F$17:F21))</f>
        <v>5</v>
      </c>
      <c r="B21" s="7"/>
      <c r="C21" s="7"/>
      <c r="D21" s="8"/>
      <c r="E21" s="100" t="s">
        <v>47</v>
      </c>
      <c r="F21" s="72">
        <v>1</v>
      </c>
      <c r="G21" s="85">
        <v>0</v>
      </c>
      <c r="H21" s="72">
        <f t="shared" si="0"/>
        <v>1</v>
      </c>
      <c r="I21" s="72" t="s">
        <v>38</v>
      </c>
      <c r="J21" s="97" t="s">
        <v>42</v>
      </c>
      <c r="K21" s="97" t="s">
        <v>42</v>
      </c>
      <c r="L21" s="98">
        <v>0</v>
      </c>
      <c r="M21" s="80">
        <v>0</v>
      </c>
      <c r="N21" s="80">
        <v>0</v>
      </c>
      <c r="O21" s="80">
        <f t="shared" si="1"/>
        <v>0</v>
      </c>
      <c r="P21" s="80">
        <f t="shared" si="2"/>
        <v>0</v>
      </c>
      <c r="Q21" s="81">
        <f t="shared" si="3"/>
        <v>0</v>
      </c>
      <c r="R21" s="87"/>
    </row>
    <row r="22" spans="1:18" x14ac:dyDescent="0.3">
      <c r="A22" s="59">
        <f>IF(F22="","", COUNTA($F$17:F22))</f>
        <v>6</v>
      </c>
      <c r="B22" s="7"/>
      <c r="C22" s="7"/>
      <c r="D22" s="8"/>
      <c r="E22" s="100" t="s">
        <v>48</v>
      </c>
      <c r="F22" s="72">
        <v>1</v>
      </c>
      <c r="G22" s="85">
        <v>0</v>
      </c>
      <c r="H22" s="72">
        <f t="shared" si="0"/>
        <v>1</v>
      </c>
      <c r="I22" s="72" t="s">
        <v>38</v>
      </c>
      <c r="J22" s="97" t="s">
        <v>42</v>
      </c>
      <c r="K22" s="97" t="s">
        <v>42</v>
      </c>
      <c r="L22" s="98">
        <v>0</v>
      </c>
      <c r="M22" s="80">
        <v>0</v>
      </c>
      <c r="N22" s="80">
        <v>0</v>
      </c>
      <c r="O22" s="80">
        <f t="shared" si="1"/>
        <v>0</v>
      </c>
      <c r="P22" s="80">
        <f t="shared" si="2"/>
        <v>0</v>
      </c>
      <c r="Q22" s="81">
        <f t="shared" si="3"/>
        <v>0</v>
      </c>
      <c r="R22" s="87"/>
    </row>
    <row r="23" spans="1:18" x14ac:dyDescent="0.3">
      <c r="A23" s="59">
        <f>IF(F23="","", COUNTA($F$17:F23))</f>
        <v>7</v>
      </c>
      <c r="B23" s="7"/>
      <c r="C23" s="7"/>
      <c r="D23" s="8"/>
      <c r="E23" s="100" t="s">
        <v>49</v>
      </c>
      <c r="F23" s="72">
        <v>1</v>
      </c>
      <c r="G23" s="85">
        <v>0</v>
      </c>
      <c r="H23" s="72">
        <f t="shared" si="0"/>
        <v>1</v>
      </c>
      <c r="I23" s="72" t="s">
        <v>38</v>
      </c>
      <c r="J23" s="97" t="s">
        <v>42</v>
      </c>
      <c r="K23" s="97" t="s">
        <v>42</v>
      </c>
      <c r="L23" s="98">
        <v>0</v>
      </c>
      <c r="M23" s="80">
        <v>0</v>
      </c>
      <c r="N23" s="80">
        <v>0</v>
      </c>
      <c r="O23" s="80">
        <f t="shared" si="1"/>
        <v>0</v>
      </c>
      <c r="P23" s="80">
        <f t="shared" si="2"/>
        <v>0</v>
      </c>
      <c r="Q23" s="81">
        <f t="shared" si="3"/>
        <v>0</v>
      </c>
      <c r="R23" s="87"/>
    </row>
    <row r="24" spans="1:18" x14ac:dyDescent="0.3">
      <c r="A24" s="59">
        <f>IF(F24="","", COUNTA($F$17:F24))</f>
        <v>8</v>
      </c>
      <c r="B24" s="7"/>
      <c r="C24" s="7"/>
      <c r="D24" s="8"/>
      <c r="E24" s="100" t="s">
        <v>50</v>
      </c>
      <c r="F24" s="72">
        <v>1</v>
      </c>
      <c r="G24" s="85">
        <v>0</v>
      </c>
      <c r="H24" s="72">
        <f t="shared" si="0"/>
        <v>1</v>
      </c>
      <c r="I24" s="72" t="s">
        <v>38</v>
      </c>
      <c r="J24" s="97" t="s">
        <v>42</v>
      </c>
      <c r="K24" s="97" t="s">
        <v>42</v>
      </c>
      <c r="L24" s="98">
        <v>0</v>
      </c>
      <c r="M24" s="80">
        <v>0</v>
      </c>
      <c r="N24" s="80">
        <v>0</v>
      </c>
      <c r="O24" s="80">
        <f t="shared" si="1"/>
        <v>0</v>
      </c>
      <c r="P24" s="80">
        <f t="shared" si="2"/>
        <v>0</v>
      </c>
      <c r="Q24" s="81">
        <f t="shared" si="3"/>
        <v>0</v>
      </c>
      <c r="R24" s="87"/>
    </row>
    <row r="25" spans="1:18" x14ac:dyDescent="0.3">
      <c r="A25" s="59">
        <f>IF(F25="","", COUNTA($F$17:F25))</f>
        <v>9</v>
      </c>
      <c r="B25" s="7"/>
      <c r="C25" s="7"/>
      <c r="D25" s="8"/>
      <c r="E25" s="100" t="s">
        <v>51</v>
      </c>
      <c r="F25" s="72">
        <v>1</v>
      </c>
      <c r="G25" s="85">
        <v>0</v>
      </c>
      <c r="H25" s="72">
        <f t="shared" si="0"/>
        <v>1</v>
      </c>
      <c r="I25" s="72" t="s">
        <v>38</v>
      </c>
      <c r="J25" s="97" t="s">
        <v>42</v>
      </c>
      <c r="K25" s="97" t="s">
        <v>42</v>
      </c>
      <c r="L25" s="98">
        <v>0</v>
      </c>
      <c r="M25" s="80">
        <v>0</v>
      </c>
      <c r="N25" s="80">
        <v>0</v>
      </c>
      <c r="O25" s="80">
        <f t="shared" si="1"/>
        <v>0</v>
      </c>
      <c r="P25" s="80">
        <f t="shared" si="2"/>
        <v>0</v>
      </c>
      <c r="Q25" s="81">
        <f t="shared" si="3"/>
        <v>0</v>
      </c>
      <c r="R25" s="87"/>
    </row>
    <row r="26" spans="1:18" x14ac:dyDescent="0.3">
      <c r="A26" s="59"/>
      <c r="B26" s="7"/>
      <c r="C26" s="7"/>
      <c r="D26" s="8"/>
      <c r="E26" s="9"/>
      <c r="F26" s="10"/>
      <c r="G26" s="10"/>
      <c r="H26" s="11"/>
      <c r="I26" s="10"/>
      <c r="J26" s="65"/>
      <c r="K26" s="80"/>
      <c r="L26" s="10"/>
      <c r="M26" s="12"/>
      <c r="N26" s="12"/>
      <c r="O26" s="12"/>
      <c r="P26" s="12"/>
      <c r="Q26" s="13"/>
      <c r="R26" s="60"/>
    </row>
    <row r="27" spans="1:18" ht="17.399999999999999" x14ac:dyDescent="0.3">
      <c r="A27" s="61"/>
      <c r="B27" s="14"/>
      <c r="C27" s="14"/>
      <c r="D27" s="15"/>
      <c r="E27" s="107" t="s">
        <v>28</v>
      </c>
      <c r="F27" s="16"/>
      <c r="G27" s="16"/>
      <c r="H27" s="17"/>
      <c r="I27" s="16"/>
      <c r="J27" s="16"/>
      <c r="K27" s="107">
        <f>SUM(K17:K26)</f>
        <v>0</v>
      </c>
      <c r="L27" s="16"/>
      <c r="M27" s="18"/>
      <c r="N27" s="18"/>
      <c r="O27" s="108">
        <f>SUM(O17:O26)</f>
        <v>0</v>
      </c>
      <c r="P27" s="108">
        <f>SUM(P17:P26)</f>
        <v>0</v>
      </c>
      <c r="Q27" s="19"/>
      <c r="R27" s="108">
        <f>SUM(Q17:Q26)</f>
        <v>0</v>
      </c>
    </row>
    <row r="28" spans="1:18" x14ac:dyDescent="0.3">
      <c r="A28" s="62"/>
      <c r="B28" s="20"/>
      <c r="C28" s="20"/>
      <c r="D28" s="21"/>
      <c r="E28" s="22"/>
      <c r="F28" s="23"/>
      <c r="G28" s="23"/>
      <c r="H28" s="24"/>
      <c r="I28" s="23"/>
      <c r="J28" s="23"/>
      <c r="K28" s="83"/>
      <c r="L28" s="23"/>
      <c r="M28" s="25"/>
      <c r="N28" s="25"/>
      <c r="O28" s="25"/>
      <c r="P28" s="25"/>
      <c r="Q28" s="26"/>
      <c r="R28" s="63"/>
    </row>
    <row r="29" spans="1:18" ht="17.399999999999999" x14ac:dyDescent="0.3">
      <c r="A29" s="57"/>
      <c r="B29" s="2"/>
      <c r="C29" s="2"/>
      <c r="D29" s="3">
        <v>20000</v>
      </c>
      <c r="E29" s="4" t="s">
        <v>17</v>
      </c>
      <c r="F29" s="4"/>
      <c r="G29" s="4"/>
      <c r="H29" s="4"/>
      <c r="I29" s="5"/>
      <c r="J29" s="5"/>
      <c r="K29" s="79"/>
      <c r="L29" s="5"/>
      <c r="M29" s="5"/>
      <c r="N29" s="5"/>
      <c r="O29" s="5"/>
      <c r="P29" s="5"/>
      <c r="Q29" s="6"/>
      <c r="R29" s="58"/>
    </row>
    <row r="30" spans="1:18" s="69" customFormat="1" x14ac:dyDescent="0.3">
      <c r="A30" s="86" t="str">
        <f>IF(F30="","", COUNTA($F$17:F30))</f>
        <v/>
      </c>
      <c r="B30" s="7"/>
      <c r="C30" s="7"/>
      <c r="D30" s="8"/>
      <c r="E30" s="93" t="s">
        <v>106</v>
      </c>
      <c r="F30" s="82"/>
      <c r="G30" s="82"/>
      <c r="H30" s="92"/>
      <c r="I30" s="82"/>
      <c r="J30" s="82"/>
      <c r="K30" s="83"/>
      <c r="L30" s="82"/>
      <c r="M30" s="83"/>
      <c r="N30" s="83"/>
      <c r="O30" s="83"/>
      <c r="P30" s="83"/>
      <c r="Q30" s="84"/>
      <c r="R30" s="88"/>
    </row>
    <row r="31" spans="1:18" x14ac:dyDescent="0.3">
      <c r="A31" s="86">
        <f>IF(F31="","", COUNTA($F$17:F31))</f>
        <v>10</v>
      </c>
      <c r="B31" s="7"/>
      <c r="C31" s="7"/>
      <c r="D31" s="8"/>
      <c r="E31" s="101" t="s">
        <v>63</v>
      </c>
      <c r="F31" s="94">
        <v>34.351999999999997</v>
      </c>
      <c r="G31" s="95">
        <v>0.1</v>
      </c>
      <c r="H31" s="91">
        <f>G31*F31+F31</f>
        <v>37.787199999999999</v>
      </c>
      <c r="I31" s="96" t="s">
        <v>107</v>
      </c>
      <c r="J31" s="97" t="s">
        <v>42</v>
      </c>
      <c r="K31" s="97" t="s">
        <v>42</v>
      </c>
      <c r="L31" s="98">
        <v>0</v>
      </c>
      <c r="M31" s="80">
        <v>0</v>
      </c>
      <c r="N31" s="80">
        <v>0</v>
      </c>
      <c r="O31" s="80">
        <f>H31*M31</f>
        <v>0</v>
      </c>
      <c r="P31" s="80">
        <f>H31*N31</f>
        <v>0</v>
      </c>
      <c r="Q31" s="81">
        <f>O31+P31</f>
        <v>0</v>
      </c>
      <c r="R31" s="87"/>
    </row>
    <row r="32" spans="1:18" x14ac:dyDescent="0.3">
      <c r="A32" s="86">
        <f>IF(F32="","", COUNTA($F$17:F32))</f>
        <v>11</v>
      </c>
      <c r="B32" s="7"/>
      <c r="C32" s="7"/>
      <c r="D32" s="8"/>
      <c r="E32" s="101" t="s">
        <v>64</v>
      </c>
      <c r="F32" s="94">
        <v>758.4</v>
      </c>
      <c r="G32" s="95">
        <v>0.1</v>
      </c>
      <c r="H32" s="91">
        <f>F32+F32*G32</f>
        <v>834.24</v>
      </c>
      <c r="I32" s="96" t="s">
        <v>65</v>
      </c>
      <c r="J32" s="97" t="s">
        <v>42</v>
      </c>
      <c r="K32" s="97" t="s">
        <v>42</v>
      </c>
      <c r="L32" s="98">
        <v>0</v>
      </c>
      <c r="M32" s="80">
        <v>0</v>
      </c>
      <c r="N32" s="80">
        <v>0</v>
      </c>
      <c r="O32" s="80">
        <f>H32*M32</f>
        <v>0</v>
      </c>
      <c r="P32" s="80">
        <f>H32*N32</f>
        <v>0</v>
      </c>
      <c r="Q32" s="81">
        <f>O32+P32</f>
        <v>0</v>
      </c>
      <c r="R32" s="87"/>
    </row>
    <row r="33" spans="1:18" x14ac:dyDescent="0.3">
      <c r="A33" s="86">
        <f>IF(F33="","", COUNTA($F$17:F33))</f>
        <v>12</v>
      </c>
      <c r="B33" s="7"/>
      <c r="C33" s="7"/>
      <c r="D33" s="8"/>
      <c r="E33" s="101" t="s">
        <v>56</v>
      </c>
      <c r="F33" s="102">
        <v>1</v>
      </c>
      <c r="G33" s="85">
        <v>0</v>
      </c>
      <c r="H33" s="91">
        <f>F33+G33*F33</f>
        <v>1</v>
      </c>
      <c r="I33" s="90" t="s">
        <v>57</v>
      </c>
      <c r="J33" s="97" t="s">
        <v>42</v>
      </c>
      <c r="K33" s="97" t="s">
        <v>42</v>
      </c>
      <c r="L33" s="98">
        <v>0</v>
      </c>
      <c r="M33" s="80">
        <v>0</v>
      </c>
      <c r="N33" s="80">
        <v>0</v>
      </c>
      <c r="O33" s="80">
        <f>H33*M33</f>
        <v>0</v>
      </c>
      <c r="P33" s="80">
        <f>H33*N33</f>
        <v>0</v>
      </c>
      <c r="Q33" s="81">
        <f>O33+P33</f>
        <v>0</v>
      </c>
      <c r="R33" s="87"/>
    </row>
    <row r="34" spans="1:18" x14ac:dyDescent="0.3">
      <c r="A34" s="86">
        <f>IF(F34="","", COUNTA($F$17:F34))</f>
        <v>13</v>
      </c>
      <c r="B34" s="7"/>
      <c r="C34" s="7"/>
      <c r="D34" s="8"/>
      <c r="E34" s="101" t="s">
        <v>58</v>
      </c>
      <c r="F34" s="102">
        <v>1</v>
      </c>
      <c r="G34" s="85">
        <v>0</v>
      </c>
      <c r="H34" s="91">
        <f>F34+G34*F34</f>
        <v>1</v>
      </c>
      <c r="I34" s="90" t="s">
        <v>57</v>
      </c>
      <c r="J34" s="97" t="s">
        <v>42</v>
      </c>
      <c r="K34" s="97" t="s">
        <v>42</v>
      </c>
      <c r="L34" s="98">
        <v>0</v>
      </c>
      <c r="M34" s="80">
        <v>0</v>
      </c>
      <c r="N34" s="80">
        <v>0</v>
      </c>
      <c r="O34" s="80">
        <f>H34*M34</f>
        <v>0</v>
      </c>
      <c r="P34" s="80">
        <f>H34*N34</f>
        <v>0</v>
      </c>
      <c r="Q34" s="81">
        <f>O34+P34</f>
        <v>0</v>
      </c>
      <c r="R34" s="87"/>
    </row>
    <row r="35" spans="1:18" x14ac:dyDescent="0.3">
      <c r="A35" s="86">
        <f>IF(F35="","", COUNTA($F$17:F35))</f>
        <v>14</v>
      </c>
      <c r="B35" s="7"/>
      <c r="C35" s="7"/>
      <c r="D35" s="8"/>
      <c r="E35" s="101" t="s">
        <v>59</v>
      </c>
      <c r="F35" s="94">
        <v>88.38</v>
      </c>
      <c r="G35" s="95">
        <v>0.1</v>
      </c>
      <c r="H35" s="91">
        <f>G35*F35+F35</f>
        <v>97.217999999999989</v>
      </c>
      <c r="I35" s="96" t="s">
        <v>107</v>
      </c>
      <c r="J35" s="97" t="s">
        <v>42</v>
      </c>
      <c r="K35" s="97" t="s">
        <v>42</v>
      </c>
      <c r="L35" s="98">
        <v>0</v>
      </c>
      <c r="M35" s="80">
        <v>0</v>
      </c>
      <c r="N35" s="80">
        <v>0</v>
      </c>
      <c r="O35" s="80">
        <f>H35*M35</f>
        <v>0</v>
      </c>
      <c r="P35" s="80">
        <f>H35*N35</f>
        <v>0</v>
      </c>
      <c r="Q35" s="81">
        <f t="shared" ref="Q35:Q70" si="4">O35+P35</f>
        <v>0</v>
      </c>
      <c r="R35" s="87"/>
    </row>
    <row r="36" spans="1:18" ht="31.2" x14ac:dyDescent="0.3">
      <c r="A36" s="86">
        <f>IF(F36="","", COUNTA($F$17:F36))</f>
        <v>15</v>
      </c>
      <c r="B36" s="7"/>
      <c r="C36" s="7"/>
      <c r="D36" s="8"/>
      <c r="E36" s="101" t="s">
        <v>60</v>
      </c>
      <c r="F36" s="94">
        <v>1</v>
      </c>
      <c r="G36" s="85">
        <v>0</v>
      </c>
      <c r="H36" s="91">
        <f t="shared" ref="H36:H38" si="5">F36+G36*F36</f>
        <v>1</v>
      </c>
      <c r="I36" s="90" t="s">
        <v>57</v>
      </c>
      <c r="J36" s="97" t="s">
        <v>42</v>
      </c>
      <c r="K36" s="97" t="s">
        <v>42</v>
      </c>
      <c r="L36" s="98">
        <v>0</v>
      </c>
      <c r="M36" s="80">
        <v>0</v>
      </c>
      <c r="N36" s="80">
        <v>0</v>
      </c>
      <c r="O36" s="80">
        <f t="shared" ref="O36:O38" si="6">H36*M36</f>
        <v>0</v>
      </c>
      <c r="P36" s="80">
        <f t="shared" ref="P36:P38" si="7">H36*N36</f>
        <v>0</v>
      </c>
      <c r="Q36" s="81">
        <f t="shared" si="4"/>
        <v>0</v>
      </c>
      <c r="R36" s="87"/>
    </row>
    <row r="37" spans="1:18" x14ac:dyDescent="0.3">
      <c r="A37" s="86">
        <f>IF(F37="","", COUNTA($F$17:F37))</f>
        <v>16</v>
      </c>
      <c r="B37" s="7"/>
      <c r="C37" s="7"/>
      <c r="D37" s="8"/>
      <c r="E37" s="101" t="s">
        <v>61</v>
      </c>
      <c r="F37" s="94">
        <v>1</v>
      </c>
      <c r="G37" s="85">
        <v>0</v>
      </c>
      <c r="H37" s="91">
        <f t="shared" si="5"/>
        <v>1</v>
      </c>
      <c r="I37" s="90" t="s">
        <v>57</v>
      </c>
      <c r="J37" s="97" t="s">
        <v>42</v>
      </c>
      <c r="K37" s="97" t="s">
        <v>42</v>
      </c>
      <c r="L37" s="98">
        <v>0</v>
      </c>
      <c r="M37" s="80">
        <v>0</v>
      </c>
      <c r="N37" s="80">
        <v>0</v>
      </c>
      <c r="O37" s="80">
        <f t="shared" si="6"/>
        <v>0</v>
      </c>
      <c r="P37" s="80">
        <f t="shared" si="7"/>
        <v>0</v>
      </c>
      <c r="Q37" s="81">
        <f t="shared" si="4"/>
        <v>0</v>
      </c>
      <c r="R37" s="87"/>
    </row>
    <row r="38" spans="1:18" ht="31.2" x14ac:dyDescent="0.3">
      <c r="A38" s="86">
        <f>IF(F38="","", COUNTA($F$17:F38))</f>
        <v>17</v>
      </c>
      <c r="B38" s="7"/>
      <c r="C38" s="7"/>
      <c r="D38" s="8"/>
      <c r="E38" s="101" t="s">
        <v>62</v>
      </c>
      <c r="F38" s="94">
        <v>4</v>
      </c>
      <c r="G38" s="85">
        <v>0</v>
      </c>
      <c r="H38" s="91">
        <f t="shared" si="5"/>
        <v>4</v>
      </c>
      <c r="I38" s="90" t="s">
        <v>57</v>
      </c>
      <c r="J38" s="97" t="s">
        <v>42</v>
      </c>
      <c r="K38" s="97" t="s">
        <v>42</v>
      </c>
      <c r="L38" s="98">
        <v>0</v>
      </c>
      <c r="M38" s="80">
        <v>0</v>
      </c>
      <c r="N38" s="80">
        <v>0</v>
      </c>
      <c r="O38" s="80">
        <f t="shared" si="6"/>
        <v>0</v>
      </c>
      <c r="P38" s="80">
        <f t="shared" si="7"/>
        <v>0</v>
      </c>
      <c r="Q38" s="81">
        <f t="shared" si="4"/>
        <v>0</v>
      </c>
      <c r="R38" s="87"/>
    </row>
    <row r="39" spans="1:18" x14ac:dyDescent="0.3">
      <c r="A39" s="86">
        <f>IF(F39="","", COUNTA($F$17:F39))</f>
        <v>18</v>
      </c>
      <c r="B39" s="7"/>
      <c r="C39" s="7"/>
      <c r="D39" s="8"/>
      <c r="E39" s="101" t="s">
        <v>66</v>
      </c>
      <c r="F39" s="94">
        <v>37.5</v>
      </c>
      <c r="G39" s="95">
        <v>0.1</v>
      </c>
      <c r="H39" s="91">
        <f>F39+F39*G39</f>
        <v>41.25</v>
      </c>
      <c r="I39" s="96" t="s">
        <v>65</v>
      </c>
      <c r="J39" s="97" t="s">
        <v>42</v>
      </c>
      <c r="K39" s="97" t="s">
        <v>42</v>
      </c>
      <c r="L39" s="98">
        <v>0</v>
      </c>
      <c r="M39" s="80">
        <v>0</v>
      </c>
      <c r="N39" s="80">
        <v>0</v>
      </c>
      <c r="O39" s="80">
        <f>H39*M39</f>
        <v>0</v>
      </c>
      <c r="P39" s="80">
        <f>H39*N39</f>
        <v>0</v>
      </c>
      <c r="Q39" s="81">
        <f>O39+P39</f>
        <v>0</v>
      </c>
      <c r="R39" s="87"/>
    </row>
    <row r="40" spans="1:18" x14ac:dyDescent="0.3">
      <c r="A40" s="86">
        <f>IF(F40="","", COUNTA($F$17:F40))</f>
        <v>19</v>
      </c>
      <c r="B40" s="7"/>
      <c r="C40" s="7"/>
      <c r="D40" s="8"/>
      <c r="E40" s="101" t="s">
        <v>67</v>
      </c>
      <c r="F40" s="94">
        <v>1</v>
      </c>
      <c r="G40" s="85">
        <v>0</v>
      </c>
      <c r="H40" s="91">
        <f t="shared" ref="H40:H41" si="8">F40+G40*F40</f>
        <v>1</v>
      </c>
      <c r="I40" s="90" t="s">
        <v>57</v>
      </c>
      <c r="J40" s="97" t="s">
        <v>42</v>
      </c>
      <c r="K40" s="97" t="s">
        <v>42</v>
      </c>
      <c r="L40" s="98">
        <v>0</v>
      </c>
      <c r="M40" s="80">
        <v>0</v>
      </c>
      <c r="N40" s="80">
        <v>0</v>
      </c>
      <c r="O40" s="80">
        <f t="shared" ref="O40:O41" si="9">H40*M40</f>
        <v>0</v>
      </c>
      <c r="P40" s="80">
        <f t="shared" ref="P40:P41" si="10">H40*N40</f>
        <v>0</v>
      </c>
      <c r="Q40" s="81">
        <f t="shared" si="4"/>
        <v>0</v>
      </c>
      <c r="R40" s="87"/>
    </row>
    <row r="41" spans="1:18" x14ac:dyDescent="0.3">
      <c r="A41" s="86">
        <f>IF(F41="","", COUNTA($F$17:F41))</f>
        <v>20</v>
      </c>
      <c r="B41" s="7"/>
      <c r="C41" s="7"/>
      <c r="D41" s="8"/>
      <c r="E41" s="101" t="s">
        <v>68</v>
      </c>
      <c r="F41" s="94">
        <v>8</v>
      </c>
      <c r="G41" s="85">
        <v>0</v>
      </c>
      <c r="H41" s="91">
        <f t="shared" si="8"/>
        <v>8</v>
      </c>
      <c r="I41" s="90" t="s">
        <v>57</v>
      </c>
      <c r="J41" s="97" t="s">
        <v>42</v>
      </c>
      <c r="K41" s="97" t="s">
        <v>42</v>
      </c>
      <c r="L41" s="98">
        <v>0</v>
      </c>
      <c r="M41" s="80">
        <v>0</v>
      </c>
      <c r="N41" s="80">
        <v>0</v>
      </c>
      <c r="O41" s="80">
        <f t="shared" si="9"/>
        <v>0</v>
      </c>
      <c r="P41" s="80">
        <f t="shared" si="10"/>
        <v>0</v>
      </c>
      <c r="Q41" s="81">
        <f t="shared" si="4"/>
        <v>0</v>
      </c>
      <c r="R41" s="87"/>
    </row>
    <row r="42" spans="1:18" ht="31.2" x14ac:dyDescent="0.3">
      <c r="A42" s="86">
        <f>IF(F42="","", COUNTA($F$17:F42))</f>
        <v>21</v>
      </c>
      <c r="B42" s="7"/>
      <c r="C42" s="7"/>
      <c r="D42" s="8"/>
      <c r="E42" s="101" t="s">
        <v>69</v>
      </c>
      <c r="F42" s="94">
        <v>119.801</v>
      </c>
      <c r="G42" s="95">
        <v>0.1</v>
      </c>
      <c r="H42" s="91">
        <f>G42*F42+F42</f>
        <v>131.78110000000001</v>
      </c>
      <c r="I42" s="96" t="s">
        <v>107</v>
      </c>
      <c r="J42" s="97" t="s">
        <v>42</v>
      </c>
      <c r="K42" s="97" t="s">
        <v>42</v>
      </c>
      <c r="L42" s="98">
        <v>0</v>
      </c>
      <c r="M42" s="80">
        <v>0</v>
      </c>
      <c r="N42" s="80">
        <v>0</v>
      </c>
      <c r="O42" s="80">
        <f>H42*M42</f>
        <v>0</v>
      </c>
      <c r="P42" s="80">
        <f>H42*N42</f>
        <v>0</v>
      </c>
      <c r="Q42" s="81">
        <f t="shared" si="4"/>
        <v>0</v>
      </c>
      <c r="R42" s="87"/>
    </row>
    <row r="43" spans="1:18" x14ac:dyDescent="0.3">
      <c r="A43" s="86">
        <f>IF(F43="","", COUNTA($F$17:F43))</f>
        <v>22</v>
      </c>
      <c r="B43" s="7"/>
      <c r="C43" s="7"/>
      <c r="D43" s="8"/>
      <c r="E43" s="101" t="s">
        <v>70</v>
      </c>
      <c r="F43" s="102">
        <v>1</v>
      </c>
      <c r="G43" s="85">
        <v>0</v>
      </c>
      <c r="H43" s="91">
        <f t="shared" ref="H43:H48" si="11">F43+G43*F43</f>
        <v>1</v>
      </c>
      <c r="I43" s="90" t="s">
        <v>57</v>
      </c>
      <c r="J43" s="97" t="s">
        <v>42</v>
      </c>
      <c r="K43" s="97" t="s">
        <v>42</v>
      </c>
      <c r="L43" s="98">
        <v>0</v>
      </c>
      <c r="M43" s="80">
        <v>0</v>
      </c>
      <c r="N43" s="80">
        <v>0</v>
      </c>
      <c r="O43" s="80">
        <f t="shared" ref="O43:O48" si="12">H43*M43</f>
        <v>0</v>
      </c>
      <c r="P43" s="80">
        <f t="shared" ref="P43:P48" si="13">H43*N43</f>
        <v>0</v>
      </c>
      <c r="Q43" s="81">
        <f t="shared" si="4"/>
        <v>0</v>
      </c>
      <c r="R43" s="87"/>
    </row>
    <row r="44" spans="1:18" x14ac:dyDescent="0.3">
      <c r="A44" s="86">
        <f>IF(F44="","", COUNTA($F$17:F44))</f>
        <v>23</v>
      </c>
      <c r="B44" s="7"/>
      <c r="C44" s="7"/>
      <c r="D44" s="8"/>
      <c r="E44" s="101" t="s">
        <v>71</v>
      </c>
      <c r="F44" s="102">
        <v>1</v>
      </c>
      <c r="G44" s="85">
        <v>0</v>
      </c>
      <c r="H44" s="91">
        <f t="shared" si="11"/>
        <v>1</v>
      </c>
      <c r="I44" s="90" t="s">
        <v>57</v>
      </c>
      <c r="J44" s="97" t="s">
        <v>42</v>
      </c>
      <c r="K44" s="97" t="s">
        <v>42</v>
      </c>
      <c r="L44" s="98">
        <v>0</v>
      </c>
      <c r="M44" s="80">
        <v>0</v>
      </c>
      <c r="N44" s="80">
        <v>0</v>
      </c>
      <c r="O44" s="80">
        <f t="shared" si="12"/>
        <v>0</v>
      </c>
      <c r="P44" s="80">
        <f t="shared" si="13"/>
        <v>0</v>
      </c>
      <c r="Q44" s="81">
        <f t="shared" si="4"/>
        <v>0</v>
      </c>
      <c r="R44" s="87"/>
    </row>
    <row r="45" spans="1:18" x14ac:dyDescent="0.3">
      <c r="A45" s="86">
        <f>IF(F45="","", COUNTA($F$17:F45))</f>
        <v>24</v>
      </c>
      <c r="B45" s="7"/>
      <c r="C45" s="7"/>
      <c r="D45" s="8"/>
      <c r="E45" s="101" t="s">
        <v>72</v>
      </c>
      <c r="F45" s="102">
        <v>1</v>
      </c>
      <c r="G45" s="85">
        <v>0</v>
      </c>
      <c r="H45" s="91">
        <f t="shared" si="11"/>
        <v>1</v>
      </c>
      <c r="I45" s="90" t="s">
        <v>57</v>
      </c>
      <c r="J45" s="97" t="s">
        <v>42</v>
      </c>
      <c r="K45" s="97" t="s">
        <v>42</v>
      </c>
      <c r="L45" s="98">
        <v>0</v>
      </c>
      <c r="M45" s="80">
        <v>0</v>
      </c>
      <c r="N45" s="80">
        <v>0</v>
      </c>
      <c r="O45" s="80">
        <f t="shared" si="12"/>
        <v>0</v>
      </c>
      <c r="P45" s="80">
        <f t="shared" si="13"/>
        <v>0</v>
      </c>
      <c r="Q45" s="81">
        <f t="shared" si="4"/>
        <v>0</v>
      </c>
      <c r="R45" s="87"/>
    </row>
    <row r="46" spans="1:18" ht="31.2" x14ac:dyDescent="0.3">
      <c r="A46" s="86">
        <f>IF(F46="","", COUNTA($F$17:F46))</f>
        <v>25</v>
      </c>
      <c r="B46" s="7"/>
      <c r="C46" s="7"/>
      <c r="D46" s="8"/>
      <c r="E46" s="101" t="s">
        <v>73</v>
      </c>
      <c r="F46" s="102">
        <v>1</v>
      </c>
      <c r="G46" s="85">
        <v>0</v>
      </c>
      <c r="H46" s="91">
        <f t="shared" si="11"/>
        <v>1</v>
      </c>
      <c r="I46" s="90" t="s">
        <v>57</v>
      </c>
      <c r="J46" s="97" t="s">
        <v>42</v>
      </c>
      <c r="K46" s="97" t="s">
        <v>42</v>
      </c>
      <c r="L46" s="98">
        <v>0</v>
      </c>
      <c r="M46" s="80">
        <v>0</v>
      </c>
      <c r="N46" s="80">
        <v>0</v>
      </c>
      <c r="O46" s="80">
        <f t="shared" si="12"/>
        <v>0</v>
      </c>
      <c r="P46" s="80">
        <f t="shared" si="13"/>
        <v>0</v>
      </c>
      <c r="Q46" s="81">
        <f t="shared" si="4"/>
        <v>0</v>
      </c>
      <c r="R46" s="87"/>
    </row>
    <row r="47" spans="1:18" x14ac:dyDescent="0.3">
      <c r="A47" s="86">
        <f>IF(F47="","", COUNTA($F$17:F47))</f>
        <v>26</v>
      </c>
      <c r="B47" s="7"/>
      <c r="C47" s="7"/>
      <c r="D47" s="8"/>
      <c r="E47" s="101" t="s">
        <v>74</v>
      </c>
      <c r="F47" s="102">
        <v>1</v>
      </c>
      <c r="G47" s="85">
        <v>0</v>
      </c>
      <c r="H47" s="91">
        <f t="shared" si="11"/>
        <v>1</v>
      </c>
      <c r="I47" s="90" t="s">
        <v>57</v>
      </c>
      <c r="J47" s="97" t="s">
        <v>42</v>
      </c>
      <c r="K47" s="97" t="s">
        <v>42</v>
      </c>
      <c r="L47" s="98">
        <v>0</v>
      </c>
      <c r="M47" s="80">
        <v>0</v>
      </c>
      <c r="N47" s="80">
        <v>0</v>
      </c>
      <c r="O47" s="80">
        <f t="shared" si="12"/>
        <v>0</v>
      </c>
      <c r="P47" s="80">
        <f t="shared" si="13"/>
        <v>0</v>
      </c>
      <c r="Q47" s="81">
        <f t="shared" si="4"/>
        <v>0</v>
      </c>
      <c r="R47" s="87"/>
    </row>
    <row r="48" spans="1:18" x14ac:dyDescent="0.3">
      <c r="A48" s="86">
        <f>IF(F48="","", COUNTA($F$17:F48))</f>
        <v>27</v>
      </c>
      <c r="B48" s="7"/>
      <c r="C48" s="7"/>
      <c r="D48" s="8"/>
      <c r="E48" s="101" t="s">
        <v>75</v>
      </c>
      <c r="F48" s="102">
        <v>1</v>
      </c>
      <c r="G48" s="85">
        <v>0</v>
      </c>
      <c r="H48" s="91">
        <f t="shared" si="11"/>
        <v>1</v>
      </c>
      <c r="I48" s="90" t="s">
        <v>57</v>
      </c>
      <c r="J48" s="97" t="s">
        <v>42</v>
      </c>
      <c r="K48" s="97" t="s">
        <v>42</v>
      </c>
      <c r="L48" s="98">
        <v>0</v>
      </c>
      <c r="M48" s="80">
        <v>0</v>
      </c>
      <c r="N48" s="80">
        <v>0</v>
      </c>
      <c r="O48" s="80">
        <f t="shared" si="12"/>
        <v>0</v>
      </c>
      <c r="P48" s="80">
        <f t="shared" si="13"/>
        <v>0</v>
      </c>
      <c r="Q48" s="81">
        <f t="shared" si="4"/>
        <v>0</v>
      </c>
      <c r="R48" s="87"/>
    </row>
    <row r="49" spans="1:18" ht="31.2" x14ac:dyDescent="0.3">
      <c r="A49" s="86">
        <f>IF(F49="","", COUNTA($F$17:F49))</f>
        <v>28</v>
      </c>
      <c r="B49" s="7"/>
      <c r="C49" s="7"/>
      <c r="D49" s="8"/>
      <c r="E49" s="101" t="s">
        <v>76</v>
      </c>
      <c r="F49" s="102">
        <v>1</v>
      </c>
      <c r="G49" s="95">
        <v>0</v>
      </c>
      <c r="H49" s="91">
        <v>1</v>
      </c>
      <c r="I49" s="96" t="s">
        <v>38</v>
      </c>
      <c r="J49" s="97" t="s">
        <v>42</v>
      </c>
      <c r="K49" s="97" t="s">
        <v>42</v>
      </c>
      <c r="L49" s="98">
        <v>0</v>
      </c>
      <c r="M49" s="80">
        <v>0</v>
      </c>
      <c r="N49" s="80">
        <v>0</v>
      </c>
      <c r="O49" s="80">
        <f>H49*M49</f>
        <v>0</v>
      </c>
      <c r="P49" s="80">
        <f>H49*N49</f>
        <v>0</v>
      </c>
      <c r="Q49" s="81">
        <f t="shared" si="4"/>
        <v>0</v>
      </c>
      <c r="R49" s="87"/>
    </row>
    <row r="50" spans="1:18" x14ac:dyDescent="0.3">
      <c r="A50" s="86">
        <f>IF(F50="","", COUNTA($F$17:F50))</f>
        <v>29</v>
      </c>
      <c r="B50" s="7"/>
      <c r="C50" s="7"/>
      <c r="D50" s="8"/>
      <c r="E50" s="101" t="s">
        <v>77</v>
      </c>
      <c r="F50" s="102">
        <v>1</v>
      </c>
      <c r="G50" s="85">
        <v>0</v>
      </c>
      <c r="H50" s="91">
        <f>F50+G50*F50</f>
        <v>1</v>
      </c>
      <c r="I50" s="90" t="s">
        <v>57</v>
      </c>
      <c r="J50" s="97" t="s">
        <v>42</v>
      </c>
      <c r="K50" s="97" t="s">
        <v>42</v>
      </c>
      <c r="L50" s="98">
        <v>0</v>
      </c>
      <c r="M50" s="80">
        <v>0</v>
      </c>
      <c r="N50" s="80">
        <v>0</v>
      </c>
      <c r="O50" s="80">
        <f>H50*M50</f>
        <v>0</v>
      </c>
      <c r="P50" s="80">
        <f>H50*N50</f>
        <v>0</v>
      </c>
      <c r="Q50" s="81">
        <f>O50+P50</f>
        <v>0</v>
      </c>
      <c r="R50" s="87"/>
    </row>
    <row r="51" spans="1:18" x14ac:dyDescent="0.3">
      <c r="A51" s="86">
        <f>IF(F51="","", COUNTA($F$17:F51))</f>
        <v>30</v>
      </c>
      <c r="B51" s="7"/>
      <c r="C51" s="7"/>
      <c r="D51" s="8"/>
      <c r="E51" s="101" t="s">
        <v>78</v>
      </c>
      <c r="F51" s="94">
        <v>54.241999999999997</v>
      </c>
      <c r="G51" s="95">
        <v>0.1</v>
      </c>
      <c r="H51" s="91">
        <f>G51*F51+F51</f>
        <v>59.666199999999996</v>
      </c>
      <c r="I51" s="96" t="s">
        <v>107</v>
      </c>
      <c r="J51" s="97" t="s">
        <v>42</v>
      </c>
      <c r="K51" s="97" t="s">
        <v>42</v>
      </c>
      <c r="L51" s="98">
        <v>0</v>
      </c>
      <c r="M51" s="80">
        <v>0</v>
      </c>
      <c r="N51" s="80">
        <v>0</v>
      </c>
      <c r="O51" s="80">
        <f>H51*M51</f>
        <v>0</v>
      </c>
      <c r="P51" s="80">
        <f>H51*N51</f>
        <v>0</v>
      </c>
      <c r="Q51" s="81">
        <f t="shared" ref="Q51" si="14">O51+P51</f>
        <v>0</v>
      </c>
      <c r="R51" s="87"/>
    </row>
    <row r="52" spans="1:18" x14ac:dyDescent="0.3">
      <c r="A52" s="86">
        <f>IF(F52="","", COUNTA($F$17:F52))</f>
        <v>31</v>
      </c>
      <c r="B52" s="7"/>
      <c r="C52" s="7"/>
      <c r="D52" s="8"/>
      <c r="E52" s="101" t="s">
        <v>79</v>
      </c>
      <c r="F52" s="94">
        <v>1</v>
      </c>
      <c r="G52" s="85">
        <v>0</v>
      </c>
      <c r="H52" s="91">
        <f t="shared" ref="H52:H53" si="15">F52+G52*F52</f>
        <v>1</v>
      </c>
      <c r="I52" s="90" t="s">
        <v>57</v>
      </c>
      <c r="J52" s="97" t="s">
        <v>42</v>
      </c>
      <c r="K52" s="97" t="s">
        <v>42</v>
      </c>
      <c r="L52" s="98">
        <v>0</v>
      </c>
      <c r="M52" s="80">
        <v>0</v>
      </c>
      <c r="N52" s="80">
        <v>0</v>
      </c>
      <c r="O52" s="80">
        <f t="shared" ref="O52:O53" si="16">H52*M52</f>
        <v>0</v>
      </c>
      <c r="P52" s="80">
        <f t="shared" ref="P52:P53" si="17">H52*N52</f>
        <v>0</v>
      </c>
      <c r="Q52" s="81">
        <f t="shared" si="4"/>
        <v>0</v>
      </c>
      <c r="R52" s="87"/>
    </row>
    <row r="53" spans="1:18" ht="31.2" x14ac:dyDescent="0.3">
      <c r="A53" s="86">
        <f>IF(F53="","", COUNTA($F$17:F53))</f>
        <v>32</v>
      </c>
      <c r="B53" s="7"/>
      <c r="C53" s="7"/>
      <c r="D53" s="8"/>
      <c r="E53" s="101" t="s">
        <v>80</v>
      </c>
      <c r="F53" s="94">
        <v>1</v>
      </c>
      <c r="G53" s="85">
        <v>0</v>
      </c>
      <c r="H53" s="91">
        <f t="shared" si="15"/>
        <v>1</v>
      </c>
      <c r="I53" s="90" t="s">
        <v>57</v>
      </c>
      <c r="J53" s="97" t="s">
        <v>42</v>
      </c>
      <c r="K53" s="97" t="s">
        <v>42</v>
      </c>
      <c r="L53" s="98">
        <v>0</v>
      </c>
      <c r="M53" s="80">
        <v>0</v>
      </c>
      <c r="N53" s="80">
        <v>0</v>
      </c>
      <c r="O53" s="80">
        <f t="shared" si="16"/>
        <v>0</v>
      </c>
      <c r="P53" s="80">
        <f t="shared" si="17"/>
        <v>0</v>
      </c>
      <c r="Q53" s="81">
        <f t="shared" si="4"/>
        <v>0</v>
      </c>
      <c r="R53" s="87"/>
    </row>
    <row r="54" spans="1:18" x14ac:dyDescent="0.3">
      <c r="A54" s="86">
        <f>IF(F54="","", COUNTA($F$17:F54))</f>
        <v>33</v>
      </c>
      <c r="B54" s="7"/>
      <c r="C54" s="7"/>
      <c r="D54" s="8"/>
      <c r="E54" s="101" t="s">
        <v>81</v>
      </c>
      <c r="F54" s="94">
        <v>28</v>
      </c>
      <c r="G54" s="95">
        <v>0</v>
      </c>
      <c r="H54" s="91">
        <v>28</v>
      </c>
      <c r="I54" s="96" t="s">
        <v>82</v>
      </c>
      <c r="J54" s="97" t="s">
        <v>42</v>
      </c>
      <c r="K54" s="97" t="s">
        <v>42</v>
      </c>
      <c r="L54" s="98">
        <v>0</v>
      </c>
      <c r="M54" s="80">
        <v>0</v>
      </c>
      <c r="N54" s="80">
        <v>0</v>
      </c>
      <c r="O54" s="80">
        <f>H54*M54</f>
        <v>0</v>
      </c>
      <c r="P54" s="80">
        <f>H54*N54</f>
        <v>0</v>
      </c>
      <c r="Q54" s="81">
        <f t="shared" si="4"/>
        <v>0</v>
      </c>
      <c r="R54" s="87"/>
    </row>
    <row r="55" spans="1:18" x14ac:dyDescent="0.3">
      <c r="A55" s="86">
        <f>IF(F55="","", COUNTA($F$17:F55))</f>
        <v>34</v>
      </c>
      <c r="B55" s="7"/>
      <c r="C55" s="7"/>
      <c r="D55" s="8"/>
      <c r="E55" s="101" t="s">
        <v>83</v>
      </c>
      <c r="F55" s="94">
        <v>22.5</v>
      </c>
      <c r="G55" s="95">
        <v>0.1</v>
      </c>
      <c r="H55" s="91">
        <f>F55+F55*G55</f>
        <v>24.75</v>
      </c>
      <c r="I55" s="96" t="s">
        <v>65</v>
      </c>
      <c r="J55" s="97" t="s">
        <v>42</v>
      </c>
      <c r="K55" s="97" t="s">
        <v>42</v>
      </c>
      <c r="L55" s="98">
        <v>0</v>
      </c>
      <c r="M55" s="80">
        <v>0</v>
      </c>
      <c r="N55" s="80">
        <v>0</v>
      </c>
      <c r="O55" s="80">
        <f>H55*M55</f>
        <v>0</v>
      </c>
      <c r="P55" s="80">
        <f>H55*N55</f>
        <v>0</v>
      </c>
      <c r="Q55" s="81">
        <f>O55+P55</f>
        <v>0</v>
      </c>
      <c r="R55" s="87"/>
    </row>
    <row r="56" spans="1:18" x14ac:dyDescent="0.3">
      <c r="A56" s="86">
        <f>IF(F56="","", COUNTA($F$17:F56))</f>
        <v>35</v>
      </c>
      <c r="B56" s="7"/>
      <c r="C56" s="7"/>
      <c r="D56" s="8"/>
      <c r="E56" s="101" t="s">
        <v>84</v>
      </c>
      <c r="F56" s="94">
        <v>1</v>
      </c>
      <c r="G56" s="95">
        <v>0</v>
      </c>
      <c r="H56" s="91">
        <v>1</v>
      </c>
      <c r="I56" s="96" t="s">
        <v>82</v>
      </c>
      <c r="J56" s="97" t="s">
        <v>42</v>
      </c>
      <c r="K56" s="97" t="s">
        <v>42</v>
      </c>
      <c r="L56" s="98">
        <v>0</v>
      </c>
      <c r="M56" s="80">
        <v>0</v>
      </c>
      <c r="N56" s="80">
        <v>0</v>
      </c>
      <c r="O56" s="80">
        <f>H56*M56</f>
        <v>0</v>
      </c>
      <c r="P56" s="80">
        <f>H56*N56</f>
        <v>0</v>
      </c>
      <c r="Q56" s="81">
        <f t="shared" si="4"/>
        <v>0</v>
      </c>
      <c r="R56" s="87"/>
    </row>
    <row r="57" spans="1:18" x14ac:dyDescent="0.3">
      <c r="A57" s="86">
        <f>IF(F57="","", COUNTA($F$17:F57))</f>
        <v>36</v>
      </c>
      <c r="B57" s="7"/>
      <c r="C57" s="7"/>
      <c r="D57" s="8"/>
      <c r="E57" s="101" t="s">
        <v>85</v>
      </c>
      <c r="F57" s="94">
        <v>1</v>
      </c>
      <c r="G57" s="95">
        <v>0</v>
      </c>
      <c r="H57" s="91">
        <v>1</v>
      </c>
      <c r="I57" s="96" t="s">
        <v>82</v>
      </c>
      <c r="J57" s="97" t="s">
        <v>42</v>
      </c>
      <c r="K57" s="97" t="s">
        <v>42</v>
      </c>
      <c r="L57" s="98">
        <v>0</v>
      </c>
      <c r="M57" s="80">
        <v>0</v>
      </c>
      <c r="N57" s="80">
        <v>0</v>
      </c>
      <c r="O57" s="80">
        <f>H57*M57</f>
        <v>0</v>
      </c>
      <c r="P57" s="80">
        <f>H57*N57</f>
        <v>0</v>
      </c>
      <c r="Q57" s="81">
        <f t="shared" si="4"/>
        <v>0</v>
      </c>
      <c r="R57" s="87"/>
    </row>
    <row r="58" spans="1:18" x14ac:dyDescent="0.3">
      <c r="A58" s="86">
        <f>IF(F58="","", COUNTA($F$17:F58))</f>
        <v>37</v>
      </c>
      <c r="B58" s="7"/>
      <c r="C58" s="7"/>
      <c r="D58" s="8"/>
      <c r="E58" s="101" t="s">
        <v>86</v>
      </c>
      <c r="F58" s="94">
        <v>2</v>
      </c>
      <c r="G58" s="85">
        <v>0</v>
      </c>
      <c r="H58" s="91">
        <f t="shared" ref="H58:H59" si="18">F58+G58*F58</f>
        <v>2</v>
      </c>
      <c r="I58" s="90" t="s">
        <v>57</v>
      </c>
      <c r="J58" s="97" t="s">
        <v>42</v>
      </c>
      <c r="K58" s="97" t="s">
        <v>42</v>
      </c>
      <c r="L58" s="98">
        <v>0</v>
      </c>
      <c r="M58" s="80">
        <v>0</v>
      </c>
      <c r="N58" s="80">
        <v>0</v>
      </c>
      <c r="O58" s="80">
        <f t="shared" ref="O58:O59" si="19">H58*M58</f>
        <v>0</v>
      </c>
      <c r="P58" s="80">
        <f t="shared" ref="P58:P59" si="20">H58*N58</f>
        <v>0</v>
      </c>
      <c r="Q58" s="81">
        <f t="shared" si="4"/>
        <v>0</v>
      </c>
      <c r="R58" s="87"/>
    </row>
    <row r="59" spans="1:18" x14ac:dyDescent="0.3">
      <c r="A59" s="86">
        <f>IF(F59="","", COUNTA($F$17:F59))</f>
        <v>38</v>
      </c>
      <c r="B59" s="7"/>
      <c r="C59" s="7"/>
      <c r="D59" s="8"/>
      <c r="E59" s="101" t="s">
        <v>87</v>
      </c>
      <c r="F59" s="94">
        <v>10</v>
      </c>
      <c r="G59" s="85">
        <v>0</v>
      </c>
      <c r="H59" s="91">
        <f t="shared" si="18"/>
        <v>10</v>
      </c>
      <c r="I59" s="90" t="s">
        <v>57</v>
      </c>
      <c r="J59" s="97" t="s">
        <v>42</v>
      </c>
      <c r="K59" s="97" t="s">
        <v>42</v>
      </c>
      <c r="L59" s="98">
        <v>0</v>
      </c>
      <c r="M59" s="80">
        <v>0</v>
      </c>
      <c r="N59" s="80">
        <v>0</v>
      </c>
      <c r="O59" s="80">
        <f t="shared" si="19"/>
        <v>0</v>
      </c>
      <c r="P59" s="80">
        <f t="shared" si="20"/>
        <v>0</v>
      </c>
      <c r="Q59" s="81">
        <f t="shared" si="4"/>
        <v>0</v>
      </c>
      <c r="R59" s="87"/>
    </row>
    <row r="60" spans="1:18" x14ac:dyDescent="0.3">
      <c r="A60" s="86">
        <f>IF(F60="","", COUNTA($F$17:F60))</f>
        <v>39</v>
      </c>
      <c r="B60" s="7"/>
      <c r="C60" s="7"/>
      <c r="D60" s="8"/>
      <c r="E60" s="101" t="s">
        <v>88</v>
      </c>
      <c r="F60" s="94">
        <v>1215.2</v>
      </c>
      <c r="G60" s="95">
        <v>0.1</v>
      </c>
      <c r="H60" s="91">
        <f>F60+F60*G60</f>
        <v>1336.72</v>
      </c>
      <c r="I60" s="96" t="s">
        <v>65</v>
      </c>
      <c r="J60" s="97" t="s">
        <v>42</v>
      </c>
      <c r="K60" s="97" t="s">
        <v>42</v>
      </c>
      <c r="L60" s="98">
        <v>0</v>
      </c>
      <c r="M60" s="80">
        <v>0</v>
      </c>
      <c r="N60" s="80">
        <v>0</v>
      </c>
      <c r="O60" s="80">
        <f>H60*M60</f>
        <v>0</v>
      </c>
      <c r="P60" s="80">
        <f>H60*N60</f>
        <v>0</v>
      </c>
      <c r="Q60" s="81">
        <f>O60+P60</f>
        <v>0</v>
      </c>
      <c r="R60" s="87"/>
    </row>
    <row r="61" spans="1:18" x14ac:dyDescent="0.3">
      <c r="A61" s="86">
        <f>IF(F61="","", COUNTA($F$17:F61))</f>
        <v>40</v>
      </c>
      <c r="B61" s="7"/>
      <c r="C61" s="7"/>
      <c r="D61" s="8"/>
      <c r="E61" s="101" t="s">
        <v>89</v>
      </c>
      <c r="F61" s="102">
        <v>1</v>
      </c>
      <c r="G61" s="85">
        <v>0</v>
      </c>
      <c r="H61" s="91">
        <f t="shared" ref="H61:H64" si="21">F61+G61*F61</f>
        <v>1</v>
      </c>
      <c r="I61" s="90" t="s">
        <v>57</v>
      </c>
      <c r="J61" s="97" t="s">
        <v>42</v>
      </c>
      <c r="K61" s="97" t="s">
        <v>42</v>
      </c>
      <c r="L61" s="98">
        <v>0</v>
      </c>
      <c r="M61" s="80">
        <v>0</v>
      </c>
      <c r="N61" s="80">
        <v>0</v>
      </c>
      <c r="O61" s="80">
        <f t="shared" ref="O61:O64" si="22">H61*M61</f>
        <v>0</v>
      </c>
      <c r="P61" s="80">
        <f t="shared" ref="P61:P64" si="23">H61*N61</f>
        <v>0</v>
      </c>
      <c r="Q61" s="81">
        <f t="shared" si="4"/>
        <v>0</v>
      </c>
      <c r="R61" s="87"/>
    </row>
    <row r="62" spans="1:18" x14ac:dyDescent="0.3">
      <c r="A62" s="86">
        <f>IF(F62="","", COUNTA($F$17:F62))</f>
        <v>41</v>
      </c>
      <c r="B62" s="7"/>
      <c r="C62" s="7"/>
      <c r="D62" s="8"/>
      <c r="E62" s="101" t="s">
        <v>90</v>
      </c>
      <c r="F62" s="102">
        <v>1</v>
      </c>
      <c r="G62" s="85">
        <v>0</v>
      </c>
      <c r="H62" s="91">
        <f>F62+G62*F62</f>
        <v>1</v>
      </c>
      <c r="I62" s="90" t="s">
        <v>57</v>
      </c>
      <c r="J62" s="97" t="s">
        <v>42</v>
      </c>
      <c r="K62" s="97" t="s">
        <v>42</v>
      </c>
      <c r="L62" s="98">
        <v>0</v>
      </c>
      <c r="M62" s="80">
        <v>0</v>
      </c>
      <c r="N62" s="80">
        <v>0</v>
      </c>
      <c r="O62" s="80">
        <f>H62*M62</f>
        <v>0</v>
      </c>
      <c r="P62" s="80">
        <f>H62*N62</f>
        <v>0</v>
      </c>
      <c r="Q62" s="81">
        <f>O62+P62</f>
        <v>0</v>
      </c>
      <c r="R62" s="87"/>
    </row>
    <row r="63" spans="1:18" x14ac:dyDescent="0.3">
      <c r="A63" s="86">
        <f>IF(F63="","", COUNTA($F$17:F63))</f>
        <v>42</v>
      </c>
      <c r="B63" s="7"/>
      <c r="C63" s="7"/>
      <c r="D63" s="8"/>
      <c r="E63" s="101" t="s">
        <v>91</v>
      </c>
      <c r="F63" s="102">
        <v>1</v>
      </c>
      <c r="G63" s="85">
        <v>0</v>
      </c>
      <c r="H63" s="91">
        <f t="shared" si="21"/>
        <v>1</v>
      </c>
      <c r="I63" s="90" t="s">
        <v>57</v>
      </c>
      <c r="J63" s="97" t="s">
        <v>42</v>
      </c>
      <c r="K63" s="97" t="s">
        <v>42</v>
      </c>
      <c r="L63" s="98">
        <v>0</v>
      </c>
      <c r="M63" s="80">
        <v>0</v>
      </c>
      <c r="N63" s="80">
        <v>0</v>
      </c>
      <c r="O63" s="80">
        <f t="shared" si="22"/>
        <v>0</v>
      </c>
      <c r="P63" s="80">
        <f t="shared" si="23"/>
        <v>0</v>
      </c>
      <c r="Q63" s="81">
        <f t="shared" si="4"/>
        <v>0</v>
      </c>
      <c r="R63" s="87"/>
    </row>
    <row r="64" spans="1:18" x14ac:dyDescent="0.3">
      <c r="A64" s="86">
        <f>IF(F64="","", COUNTA($F$17:F64))</f>
        <v>43</v>
      </c>
      <c r="B64" s="7"/>
      <c r="C64" s="7"/>
      <c r="D64" s="8"/>
      <c r="E64" s="101" t="s">
        <v>92</v>
      </c>
      <c r="F64" s="102">
        <v>2</v>
      </c>
      <c r="G64" s="85">
        <v>0</v>
      </c>
      <c r="H64" s="91">
        <f t="shared" si="21"/>
        <v>2</v>
      </c>
      <c r="I64" s="90" t="s">
        <v>57</v>
      </c>
      <c r="J64" s="97" t="s">
        <v>42</v>
      </c>
      <c r="K64" s="97" t="s">
        <v>42</v>
      </c>
      <c r="L64" s="98">
        <v>0</v>
      </c>
      <c r="M64" s="80">
        <v>0</v>
      </c>
      <c r="N64" s="80">
        <v>0</v>
      </c>
      <c r="O64" s="80">
        <f t="shared" si="22"/>
        <v>0</v>
      </c>
      <c r="P64" s="80">
        <f t="shared" si="23"/>
        <v>0</v>
      </c>
      <c r="Q64" s="81">
        <f t="shared" si="4"/>
        <v>0</v>
      </c>
      <c r="R64" s="87"/>
    </row>
    <row r="65" spans="1:18" x14ac:dyDescent="0.3">
      <c r="A65" s="86">
        <f>IF(F65="","", COUNTA($F$17:F65))</f>
        <v>44</v>
      </c>
      <c r="B65" s="7"/>
      <c r="C65" s="7"/>
      <c r="D65" s="8"/>
      <c r="E65" s="101" t="s">
        <v>93</v>
      </c>
      <c r="F65" s="94">
        <v>599.26900000000001</v>
      </c>
      <c r="G65" s="95">
        <v>0.1</v>
      </c>
      <c r="H65" s="91">
        <f>F65+F65*G65</f>
        <v>659.19590000000005</v>
      </c>
      <c r="I65" s="96" t="s">
        <v>65</v>
      </c>
      <c r="J65" s="97" t="s">
        <v>42</v>
      </c>
      <c r="K65" s="97" t="s">
        <v>42</v>
      </c>
      <c r="L65" s="98">
        <v>0</v>
      </c>
      <c r="M65" s="80">
        <v>0</v>
      </c>
      <c r="N65" s="80">
        <v>0</v>
      </c>
      <c r="O65" s="80">
        <f>H65*M65</f>
        <v>0</v>
      </c>
      <c r="P65" s="80">
        <f>H65*N65</f>
        <v>0</v>
      </c>
      <c r="Q65" s="81">
        <f>O65+P65</f>
        <v>0</v>
      </c>
      <c r="R65" s="87"/>
    </row>
    <row r="66" spans="1:18" x14ac:dyDescent="0.3">
      <c r="A66" s="86">
        <f>IF(F66="","", COUNTA($F$17:F66))</f>
        <v>45</v>
      </c>
      <c r="B66" s="7"/>
      <c r="C66" s="7"/>
      <c r="D66" s="8"/>
      <c r="E66" s="101" t="s">
        <v>94</v>
      </c>
      <c r="F66" s="94">
        <v>1</v>
      </c>
      <c r="G66" s="85">
        <v>0</v>
      </c>
      <c r="H66" s="91">
        <f t="shared" ref="H66:H67" si="24">F66+G66*F66</f>
        <v>1</v>
      </c>
      <c r="I66" s="90" t="s">
        <v>57</v>
      </c>
      <c r="J66" s="97" t="s">
        <v>42</v>
      </c>
      <c r="K66" s="97" t="s">
        <v>42</v>
      </c>
      <c r="L66" s="98">
        <v>0</v>
      </c>
      <c r="M66" s="80">
        <v>0</v>
      </c>
      <c r="N66" s="80">
        <v>0</v>
      </c>
      <c r="O66" s="80">
        <f t="shared" ref="O66:O67" si="25">H66*M66</f>
        <v>0</v>
      </c>
      <c r="P66" s="80">
        <f t="shared" ref="P66:P67" si="26">H66*N66</f>
        <v>0</v>
      </c>
      <c r="Q66" s="81">
        <f t="shared" si="4"/>
        <v>0</v>
      </c>
      <c r="R66" s="87"/>
    </row>
    <row r="67" spans="1:18" x14ac:dyDescent="0.3">
      <c r="A67" s="86">
        <f>IF(F67="","", COUNTA($F$17:F67))</f>
        <v>46</v>
      </c>
      <c r="B67" s="7"/>
      <c r="C67" s="7"/>
      <c r="D67" s="8"/>
      <c r="E67" s="101" t="s">
        <v>95</v>
      </c>
      <c r="F67" s="94">
        <v>1</v>
      </c>
      <c r="G67" s="85">
        <v>0</v>
      </c>
      <c r="H67" s="91">
        <f t="shared" si="24"/>
        <v>1</v>
      </c>
      <c r="I67" s="90" t="s">
        <v>57</v>
      </c>
      <c r="J67" s="97" t="s">
        <v>42</v>
      </c>
      <c r="K67" s="97" t="s">
        <v>42</v>
      </c>
      <c r="L67" s="98">
        <v>0</v>
      </c>
      <c r="M67" s="80">
        <v>0</v>
      </c>
      <c r="N67" s="80">
        <v>0</v>
      </c>
      <c r="O67" s="80">
        <f t="shared" si="25"/>
        <v>0</v>
      </c>
      <c r="P67" s="80">
        <f t="shared" si="26"/>
        <v>0</v>
      </c>
      <c r="Q67" s="81">
        <f t="shared" si="4"/>
        <v>0</v>
      </c>
      <c r="R67" s="87"/>
    </row>
    <row r="68" spans="1:18" x14ac:dyDescent="0.3">
      <c r="A68" s="86">
        <f>IF(F68="","", COUNTA($F$17:F68))</f>
        <v>47</v>
      </c>
      <c r="B68" s="7"/>
      <c r="C68" s="7"/>
      <c r="D68" s="8"/>
      <c r="E68" s="101" t="s">
        <v>96</v>
      </c>
      <c r="F68" s="94">
        <v>29</v>
      </c>
      <c r="G68" s="95">
        <v>0.1</v>
      </c>
      <c r="H68" s="91">
        <f>F68+F68*G68</f>
        <v>31.9</v>
      </c>
      <c r="I68" s="96" t="s">
        <v>65</v>
      </c>
      <c r="J68" s="97" t="s">
        <v>42</v>
      </c>
      <c r="K68" s="97" t="s">
        <v>42</v>
      </c>
      <c r="L68" s="98">
        <v>0</v>
      </c>
      <c r="M68" s="80">
        <v>0</v>
      </c>
      <c r="N68" s="80">
        <v>0</v>
      </c>
      <c r="O68" s="80">
        <f>H68*M68</f>
        <v>0</v>
      </c>
      <c r="P68" s="80">
        <f>H68*N68</f>
        <v>0</v>
      </c>
      <c r="Q68" s="81">
        <f>O68+P68</f>
        <v>0</v>
      </c>
      <c r="R68" s="87"/>
    </row>
    <row r="69" spans="1:18" x14ac:dyDescent="0.3">
      <c r="A69" s="86">
        <f>IF(F69="","", COUNTA($F$17:F69))</f>
        <v>48</v>
      </c>
      <c r="B69" s="7"/>
      <c r="C69" s="7"/>
      <c r="D69" s="8"/>
      <c r="E69" s="101" t="s">
        <v>97</v>
      </c>
      <c r="F69" s="94">
        <v>1</v>
      </c>
      <c r="G69" s="85">
        <v>0</v>
      </c>
      <c r="H69" s="91">
        <f t="shared" ref="H69:H70" si="27">F69+G69*F69</f>
        <v>1</v>
      </c>
      <c r="I69" s="90" t="s">
        <v>57</v>
      </c>
      <c r="J69" s="97" t="s">
        <v>42</v>
      </c>
      <c r="K69" s="97" t="s">
        <v>42</v>
      </c>
      <c r="L69" s="98">
        <v>0</v>
      </c>
      <c r="M69" s="80">
        <v>0</v>
      </c>
      <c r="N69" s="80">
        <v>0</v>
      </c>
      <c r="O69" s="80">
        <f t="shared" ref="O69:O70" si="28">H69*M69</f>
        <v>0</v>
      </c>
      <c r="P69" s="80">
        <f t="shared" ref="P69:P70" si="29">H69*N69</f>
        <v>0</v>
      </c>
      <c r="Q69" s="81">
        <f t="shared" si="4"/>
        <v>0</v>
      </c>
      <c r="R69" s="87"/>
    </row>
    <row r="70" spans="1:18" x14ac:dyDescent="0.3">
      <c r="A70" s="86">
        <f>IF(F70="","", COUNTA($F$17:F70))</f>
        <v>49</v>
      </c>
      <c r="B70" s="7"/>
      <c r="C70" s="7"/>
      <c r="D70" s="8"/>
      <c r="E70" s="101" t="s">
        <v>98</v>
      </c>
      <c r="F70" s="94">
        <v>1</v>
      </c>
      <c r="G70" s="85">
        <v>0</v>
      </c>
      <c r="H70" s="91">
        <f t="shared" si="27"/>
        <v>1</v>
      </c>
      <c r="I70" s="90" t="s">
        <v>57</v>
      </c>
      <c r="J70" s="97" t="s">
        <v>42</v>
      </c>
      <c r="K70" s="97" t="s">
        <v>42</v>
      </c>
      <c r="L70" s="98">
        <v>0</v>
      </c>
      <c r="M70" s="80">
        <v>0</v>
      </c>
      <c r="N70" s="80">
        <v>0</v>
      </c>
      <c r="O70" s="80">
        <f t="shared" si="28"/>
        <v>0</v>
      </c>
      <c r="P70" s="80">
        <f t="shared" si="29"/>
        <v>0</v>
      </c>
      <c r="Q70" s="81">
        <f t="shared" si="4"/>
        <v>0</v>
      </c>
      <c r="R70" s="87"/>
    </row>
    <row r="71" spans="1:18" ht="31.2" x14ac:dyDescent="0.3">
      <c r="A71" s="86">
        <f>IF(F71="","", COUNTA($F$17:F71))</f>
        <v>50</v>
      </c>
      <c r="B71" s="7"/>
      <c r="C71" s="7"/>
      <c r="D71" s="8"/>
      <c r="E71" s="101" t="s">
        <v>99</v>
      </c>
      <c r="F71" s="94">
        <v>1261.5999999999999</v>
      </c>
      <c r="G71" s="95">
        <v>0.1</v>
      </c>
      <c r="H71" s="91">
        <f>F71+F71*G71</f>
        <v>1387.76</v>
      </c>
      <c r="I71" s="96" t="s">
        <v>65</v>
      </c>
      <c r="J71" s="97" t="s">
        <v>42</v>
      </c>
      <c r="K71" s="97" t="s">
        <v>42</v>
      </c>
      <c r="L71" s="98">
        <v>0</v>
      </c>
      <c r="M71" s="80">
        <v>0</v>
      </c>
      <c r="N71" s="80">
        <v>0</v>
      </c>
      <c r="O71" s="80">
        <f>H71*M71</f>
        <v>0</v>
      </c>
      <c r="P71" s="80">
        <f>H71*N71</f>
        <v>0</v>
      </c>
      <c r="Q71" s="81">
        <f>O71+P71</f>
        <v>0</v>
      </c>
      <c r="R71" s="87"/>
    </row>
    <row r="72" spans="1:18" x14ac:dyDescent="0.3">
      <c r="A72" s="86">
        <f>IF(F72="","", COUNTA($F$17:F72))</f>
        <v>51</v>
      </c>
      <c r="B72" s="7"/>
      <c r="C72" s="7"/>
      <c r="D72" s="8"/>
      <c r="E72" s="101" t="s">
        <v>100</v>
      </c>
      <c r="F72" s="94">
        <v>1</v>
      </c>
      <c r="G72" s="85">
        <v>0</v>
      </c>
      <c r="H72" s="91">
        <f>F72+G72*F72</f>
        <v>1</v>
      </c>
      <c r="I72" s="90" t="s">
        <v>57</v>
      </c>
      <c r="J72" s="97" t="s">
        <v>42</v>
      </c>
      <c r="K72" s="97" t="s">
        <v>42</v>
      </c>
      <c r="L72" s="98">
        <v>0</v>
      </c>
      <c r="M72" s="80">
        <v>0</v>
      </c>
      <c r="N72" s="80">
        <v>0</v>
      </c>
      <c r="O72" s="80">
        <f>H72*M72</f>
        <v>0</v>
      </c>
      <c r="P72" s="80">
        <f>H72*N72</f>
        <v>0</v>
      </c>
      <c r="Q72" s="81">
        <f>O72+P72</f>
        <v>0</v>
      </c>
      <c r="R72" s="87"/>
    </row>
    <row r="73" spans="1:18" x14ac:dyDescent="0.3">
      <c r="A73" s="86">
        <f>IF(F73="","", COUNTA($F$17:F73))</f>
        <v>52</v>
      </c>
      <c r="B73" s="7"/>
      <c r="C73" s="7"/>
      <c r="D73" s="8"/>
      <c r="E73" s="101" t="s">
        <v>101</v>
      </c>
      <c r="F73" s="94">
        <v>1</v>
      </c>
      <c r="G73" s="85">
        <v>0</v>
      </c>
      <c r="H73" s="91">
        <f t="shared" ref="H73:H74" si="30">F73+G73*F73</f>
        <v>1</v>
      </c>
      <c r="I73" s="90" t="s">
        <v>57</v>
      </c>
      <c r="J73" s="97" t="s">
        <v>42</v>
      </c>
      <c r="K73" s="97" t="s">
        <v>42</v>
      </c>
      <c r="L73" s="98">
        <v>0</v>
      </c>
      <c r="M73" s="80">
        <v>0</v>
      </c>
      <c r="N73" s="80">
        <v>0</v>
      </c>
      <c r="O73" s="80">
        <f t="shared" ref="O73:O74" si="31">H73*M73</f>
        <v>0</v>
      </c>
      <c r="P73" s="80">
        <f t="shared" ref="P73:P74" si="32">H73*N73</f>
        <v>0</v>
      </c>
      <c r="Q73" s="81">
        <f t="shared" ref="Q73:Q74" si="33">O73+P73</f>
        <v>0</v>
      </c>
      <c r="R73" s="87"/>
    </row>
    <row r="74" spans="1:18" x14ac:dyDescent="0.3">
      <c r="A74" s="86">
        <f>IF(F74="","", COUNTA($F$17:F74))</f>
        <v>53</v>
      </c>
      <c r="B74" s="7"/>
      <c r="C74" s="7"/>
      <c r="D74" s="8"/>
      <c r="E74" s="101" t="s">
        <v>102</v>
      </c>
      <c r="F74" s="94">
        <v>1</v>
      </c>
      <c r="G74" s="85">
        <v>0</v>
      </c>
      <c r="H74" s="91">
        <f t="shared" si="30"/>
        <v>1</v>
      </c>
      <c r="I74" s="90" t="s">
        <v>57</v>
      </c>
      <c r="J74" s="97" t="s">
        <v>42</v>
      </c>
      <c r="K74" s="97" t="s">
        <v>42</v>
      </c>
      <c r="L74" s="98">
        <v>0</v>
      </c>
      <c r="M74" s="80">
        <v>0</v>
      </c>
      <c r="N74" s="80">
        <v>0</v>
      </c>
      <c r="O74" s="80">
        <f t="shared" si="31"/>
        <v>0</v>
      </c>
      <c r="P74" s="80">
        <f t="shared" si="32"/>
        <v>0</v>
      </c>
      <c r="Q74" s="81">
        <f t="shared" si="33"/>
        <v>0</v>
      </c>
      <c r="R74" s="87"/>
    </row>
    <row r="75" spans="1:18" ht="31.2" x14ac:dyDescent="0.3">
      <c r="A75" s="86">
        <f>IF(F75="","", COUNTA($F$17:F75))</f>
        <v>54</v>
      </c>
      <c r="B75" s="7"/>
      <c r="C75" s="7"/>
      <c r="D75" s="8"/>
      <c r="E75" s="101" t="s">
        <v>103</v>
      </c>
      <c r="F75" s="94">
        <v>1822.6559999999999</v>
      </c>
      <c r="G75" s="95">
        <v>0.1</v>
      </c>
      <c r="H75" s="91">
        <f>F75+F75*G75</f>
        <v>2004.9215999999999</v>
      </c>
      <c r="I75" s="96" t="s">
        <v>65</v>
      </c>
      <c r="J75" s="97" t="s">
        <v>42</v>
      </c>
      <c r="K75" s="97" t="s">
        <v>42</v>
      </c>
      <c r="L75" s="98">
        <v>0</v>
      </c>
      <c r="M75" s="80">
        <v>0</v>
      </c>
      <c r="N75" s="80">
        <v>0</v>
      </c>
      <c r="O75" s="80">
        <f>H75*M75</f>
        <v>0</v>
      </c>
      <c r="P75" s="80">
        <f>H75*N75</f>
        <v>0</v>
      </c>
      <c r="Q75" s="81">
        <f>O75+P75</f>
        <v>0</v>
      </c>
      <c r="R75" s="87"/>
    </row>
    <row r="76" spans="1:18" x14ac:dyDescent="0.3">
      <c r="A76" s="86">
        <f>IF(F76="","", COUNTA($F$17:F76))</f>
        <v>55</v>
      </c>
      <c r="B76" s="7"/>
      <c r="C76" s="7"/>
      <c r="D76" s="8"/>
      <c r="E76" s="101" t="s">
        <v>104</v>
      </c>
      <c r="F76" s="102">
        <v>1</v>
      </c>
      <c r="G76" s="85">
        <v>0</v>
      </c>
      <c r="H76" s="91">
        <f>F76+G76*F76</f>
        <v>1</v>
      </c>
      <c r="I76" s="90" t="s">
        <v>57</v>
      </c>
      <c r="J76" s="97" t="s">
        <v>42</v>
      </c>
      <c r="K76" s="97" t="s">
        <v>42</v>
      </c>
      <c r="L76" s="98">
        <v>0</v>
      </c>
      <c r="M76" s="80">
        <v>0</v>
      </c>
      <c r="N76" s="80">
        <v>0</v>
      </c>
      <c r="O76" s="80">
        <f>H76*M76</f>
        <v>0</v>
      </c>
      <c r="P76" s="80">
        <f>H76*N76</f>
        <v>0</v>
      </c>
      <c r="Q76" s="81">
        <f>O76+P76</f>
        <v>0</v>
      </c>
      <c r="R76" s="87"/>
    </row>
    <row r="77" spans="1:18" x14ac:dyDescent="0.3">
      <c r="A77" s="86">
        <f>IF(F77="","", COUNTA($F$17:F77))</f>
        <v>56</v>
      </c>
      <c r="B77" s="7"/>
      <c r="C77" s="7"/>
      <c r="D77" s="8"/>
      <c r="E77" s="101" t="s">
        <v>105</v>
      </c>
      <c r="F77" s="102">
        <v>1</v>
      </c>
      <c r="G77" s="95">
        <v>0</v>
      </c>
      <c r="H77" s="91">
        <v>1</v>
      </c>
      <c r="I77" s="96" t="s">
        <v>38</v>
      </c>
      <c r="J77" s="97" t="s">
        <v>42</v>
      </c>
      <c r="K77" s="97" t="s">
        <v>42</v>
      </c>
      <c r="L77" s="98">
        <v>0</v>
      </c>
      <c r="M77" s="80">
        <v>0</v>
      </c>
      <c r="N77" s="80">
        <v>0</v>
      </c>
      <c r="O77" s="80">
        <f>H77*M77</f>
        <v>0</v>
      </c>
      <c r="P77" s="80">
        <f>H77*N77</f>
        <v>0</v>
      </c>
      <c r="Q77" s="81">
        <f>O77+P77</f>
        <v>0</v>
      </c>
      <c r="R77" s="87"/>
    </row>
    <row r="78" spans="1:18" x14ac:dyDescent="0.3">
      <c r="A78" s="59"/>
      <c r="B78" s="7"/>
      <c r="C78" s="7"/>
      <c r="D78" s="8"/>
      <c r="E78" s="64"/>
      <c r="F78" s="10"/>
      <c r="G78" s="10"/>
      <c r="H78" s="11"/>
      <c r="I78" s="10"/>
      <c r="J78" s="10"/>
      <c r="K78" s="80"/>
      <c r="L78" s="10"/>
      <c r="M78" s="12"/>
      <c r="N78" s="12"/>
      <c r="O78" s="12"/>
      <c r="P78" s="12"/>
      <c r="Q78" s="13"/>
      <c r="R78" s="60"/>
    </row>
    <row r="79" spans="1:18" ht="17.399999999999999" x14ac:dyDescent="0.3">
      <c r="A79" s="61"/>
      <c r="B79" s="14"/>
      <c r="C79" s="14"/>
      <c r="D79" s="15"/>
      <c r="E79" s="107" t="s">
        <v>18</v>
      </c>
      <c r="F79" s="16"/>
      <c r="G79" s="16"/>
      <c r="H79" s="17"/>
      <c r="I79" s="16"/>
      <c r="J79" s="16"/>
      <c r="K79" s="107">
        <f>SUM(K31:K78)</f>
        <v>0</v>
      </c>
      <c r="L79" s="16"/>
      <c r="M79" s="70"/>
      <c r="N79" s="70"/>
      <c r="O79" s="108">
        <f>SUM(O31:O78)</f>
        <v>0</v>
      </c>
      <c r="P79" s="108">
        <f>SUM(P31:P78)</f>
        <v>0</v>
      </c>
      <c r="Q79" s="71"/>
      <c r="R79" s="108">
        <f>SUM(Q31:Q78)</f>
        <v>0</v>
      </c>
    </row>
    <row r="80" spans="1:18" x14ac:dyDescent="0.3">
      <c r="A80" s="62"/>
      <c r="B80" s="20"/>
      <c r="C80" s="20"/>
      <c r="D80" s="21"/>
      <c r="E80" s="22"/>
      <c r="F80" s="23"/>
      <c r="G80" s="23"/>
      <c r="H80" s="24"/>
      <c r="I80" s="23"/>
      <c r="J80" s="23"/>
      <c r="K80" s="83"/>
      <c r="L80" s="23"/>
      <c r="M80" s="25"/>
      <c r="N80" s="25"/>
      <c r="O80" s="25"/>
      <c r="P80" s="25"/>
      <c r="Q80" s="26"/>
      <c r="R80" s="63"/>
    </row>
    <row r="81" spans="1:18" x14ac:dyDescent="0.3">
      <c r="A81" s="62"/>
      <c r="B81" s="20"/>
      <c r="C81" s="20"/>
      <c r="D81" s="21"/>
      <c r="E81" s="22"/>
      <c r="F81" s="23"/>
      <c r="G81" s="23"/>
      <c r="H81" s="24"/>
      <c r="I81" s="23"/>
      <c r="J81" s="23"/>
      <c r="K81" s="83"/>
      <c r="L81" s="23"/>
      <c r="M81" s="25"/>
      <c r="N81" s="25"/>
      <c r="O81" s="25"/>
      <c r="P81" s="25"/>
      <c r="Q81" s="26"/>
      <c r="R81" s="63"/>
    </row>
    <row r="82" spans="1:18" x14ac:dyDescent="0.3">
      <c r="A82" s="56"/>
      <c r="B82" s="36"/>
      <c r="C82" s="36"/>
      <c r="D82" s="35"/>
      <c r="E82" s="37"/>
      <c r="F82" s="38"/>
      <c r="G82" s="38"/>
      <c r="H82" s="38"/>
      <c r="I82" s="38"/>
      <c r="J82" s="38"/>
      <c r="K82" s="89"/>
      <c r="L82" s="38"/>
      <c r="M82" s="39"/>
      <c r="N82" s="120"/>
      <c r="O82" s="120"/>
      <c r="P82" s="120"/>
      <c r="Q82" s="120"/>
      <c r="R82" s="121"/>
    </row>
    <row r="83" spans="1:18" x14ac:dyDescent="0.3">
      <c r="A83" s="122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4"/>
    </row>
    <row r="84" spans="1:18" ht="14.4" x14ac:dyDescent="0.3">
      <c r="A84" s="129" t="s">
        <v>19</v>
      </c>
      <c r="B84" s="129"/>
      <c r="C84" s="129"/>
      <c r="D84" s="129"/>
      <c r="E84" s="129"/>
      <c r="F84" s="129"/>
      <c r="G84" s="129"/>
      <c r="H84" s="129"/>
      <c r="I84" s="129"/>
      <c r="J84" s="109"/>
      <c r="K84" s="110"/>
      <c r="L84" s="109"/>
      <c r="M84" s="110"/>
      <c r="N84" s="110"/>
      <c r="O84" s="110"/>
      <c r="P84" s="110"/>
      <c r="Q84" s="110">
        <f>SUM(Q16:Q83)</f>
        <v>0</v>
      </c>
      <c r="R84" s="110">
        <f>SUM(R16:R83)</f>
        <v>0</v>
      </c>
    </row>
    <row r="85" spans="1:18" ht="14.4" x14ac:dyDescent="0.3">
      <c r="A85" s="129" t="s">
        <v>20</v>
      </c>
      <c r="B85" s="129"/>
      <c r="C85" s="129"/>
      <c r="D85" s="129"/>
      <c r="E85" s="129"/>
      <c r="F85" s="129"/>
      <c r="G85" s="129"/>
      <c r="H85" s="129"/>
      <c r="I85" s="129"/>
      <c r="J85" s="109"/>
      <c r="K85" s="110"/>
      <c r="L85" s="109"/>
      <c r="M85" s="111">
        <v>0.25</v>
      </c>
      <c r="N85" s="110"/>
      <c r="O85" s="110"/>
      <c r="P85" s="110"/>
      <c r="Q85" s="110">
        <f>M85*Q84</f>
        <v>0</v>
      </c>
      <c r="R85" s="110">
        <f>M85*R84</f>
        <v>0</v>
      </c>
    </row>
    <row r="86" spans="1:18" ht="14.4" x14ac:dyDescent="0.3">
      <c r="A86" s="129" t="s">
        <v>21</v>
      </c>
      <c r="B86" s="129"/>
      <c r="C86" s="129"/>
      <c r="D86" s="129"/>
      <c r="E86" s="129"/>
      <c r="F86" s="129"/>
      <c r="G86" s="129"/>
      <c r="H86" s="129"/>
      <c r="I86" s="129"/>
      <c r="J86" s="109"/>
      <c r="K86" s="110"/>
      <c r="L86" s="109"/>
      <c r="M86" s="110"/>
      <c r="N86" s="110"/>
      <c r="O86" s="110"/>
      <c r="P86" s="110"/>
      <c r="Q86" s="110">
        <f>SUM(Q84:Q85)</f>
        <v>0</v>
      </c>
      <c r="R86" s="110">
        <f>SUM(R84:R85)</f>
        <v>0</v>
      </c>
    </row>
    <row r="87" spans="1:18" ht="14.4" x14ac:dyDescent="0.3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1:18" ht="14.4" customHeight="1" x14ac:dyDescent="0.3">
      <c r="A88" s="130" t="s">
        <v>22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2"/>
    </row>
    <row r="89" spans="1:18" ht="14.4" customHeight="1" thickBot="1" x14ac:dyDescent="0.35">
      <c r="A89" s="133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5"/>
    </row>
  </sheetData>
  <mergeCells count="17">
    <mergeCell ref="A87:R87"/>
    <mergeCell ref="A84:I84"/>
    <mergeCell ref="A85:I85"/>
    <mergeCell ref="A86:I86"/>
    <mergeCell ref="A88:R89"/>
    <mergeCell ref="A2:R2"/>
    <mergeCell ref="E12:R13"/>
    <mergeCell ref="N14:R14"/>
    <mergeCell ref="A83:R83"/>
    <mergeCell ref="G5:H5"/>
    <mergeCell ref="I5:R5"/>
    <mergeCell ref="G7:H7"/>
    <mergeCell ref="I7:R7"/>
    <mergeCell ref="G8:H8"/>
    <mergeCell ref="I8:R8"/>
    <mergeCell ref="A11:R11"/>
    <mergeCell ref="N82:R8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36" t="s">
        <v>30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3" x14ac:dyDescent="0.3">
      <c r="A2" s="43" t="s">
        <v>31</v>
      </c>
      <c r="B2" s="138" t="s">
        <v>109</v>
      </c>
      <c r="C2" s="138"/>
      <c r="D2" s="138"/>
      <c r="E2" s="138"/>
      <c r="F2" s="138"/>
      <c r="G2" s="44"/>
      <c r="H2" s="44"/>
      <c r="I2" s="44"/>
      <c r="J2" s="45"/>
    </row>
    <row r="3" spans="1:13" x14ac:dyDescent="0.3">
      <c r="A3" s="43" t="s">
        <v>35</v>
      </c>
      <c r="B3" s="139"/>
      <c r="C3" s="139"/>
      <c r="D3" s="139"/>
      <c r="E3" s="139"/>
      <c r="F3" s="139"/>
      <c r="G3" s="46"/>
      <c r="H3" s="46"/>
      <c r="I3" s="46"/>
      <c r="J3" s="47"/>
    </row>
    <row r="4" spans="1:13" x14ac:dyDescent="0.3">
      <c r="A4" s="43" t="s">
        <v>36</v>
      </c>
      <c r="B4" s="139"/>
      <c r="C4" s="139"/>
      <c r="D4" s="139"/>
      <c r="E4" s="139"/>
      <c r="F4" s="139"/>
      <c r="G4" s="46"/>
      <c r="H4" s="46"/>
      <c r="I4" s="46"/>
      <c r="J4" s="47"/>
    </row>
    <row r="5" spans="1:13" x14ac:dyDescent="0.3">
      <c r="A5" s="43" t="s">
        <v>37</v>
      </c>
      <c r="B5" s="139"/>
      <c r="C5" s="139"/>
      <c r="D5" s="139"/>
      <c r="E5" s="139"/>
      <c r="F5" s="139"/>
      <c r="G5" s="46"/>
      <c r="H5" s="46"/>
      <c r="I5" s="46"/>
      <c r="J5" s="47"/>
    </row>
    <row r="6" spans="1:13" x14ac:dyDescent="0.3">
      <c r="A6" s="40"/>
      <c r="B6" s="41"/>
      <c r="C6" s="41"/>
      <c r="D6" s="46"/>
      <c r="E6" s="46"/>
      <c r="F6" s="46"/>
      <c r="G6" s="46"/>
      <c r="H6" s="46"/>
      <c r="I6" s="46"/>
      <c r="J6" s="47"/>
    </row>
    <row r="7" spans="1:13" x14ac:dyDescent="0.3">
      <c r="A7" s="40"/>
      <c r="B7" s="41"/>
      <c r="C7" s="41"/>
      <c r="D7" s="46"/>
      <c r="E7" s="46"/>
      <c r="F7" s="46"/>
      <c r="G7" s="46"/>
      <c r="H7" s="46"/>
      <c r="I7" s="46"/>
      <c r="J7" s="47"/>
    </row>
    <row r="8" spans="1:13" x14ac:dyDescent="0.3">
      <c r="A8" s="40"/>
      <c r="B8" s="41"/>
      <c r="C8" s="41"/>
      <c r="D8" s="46"/>
      <c r="E8" s="46"/>
      <c r="F8" s="46"/>
      <c r="G8" s="46"/>
      <c r="H8" s="46"/>
      <c r="I8" s="46"/>
      <c r="J8" s="47"/>
    </row>
    <row r="9" spans="1:13" x14ac:dyDescent="0.3">
      <c r="A9" s="112" t="s">
        <v>32</v>
      </c>
      <c r="B9" s="140"/>
      <c r="C9" s="141"/>
      <c r="D9" s="141"/>
      <c r="E9" s="142"/>
      <c r="F9" s="137">
        <f ca="1">TODAY()</f>
        <v>45680</v>
      </c>
      <c r="G9" s="137"/>
      <c r="H9" s="137"/>
      <c r="I9" s="137"/>
      <c r="J9" s="137"/>
      <c r="K9" s="27"/>
      <c r="L9" s="27"/>
      <c r="M9" s="27"/>
    </row>
    <row r="10" spans="1:13" x14ac:dyDescent="0.3">
      <c r="A10" s="112" t="s">
        <v>29</v>
      </c>
      <c r="B10" s="136" t="s">
        <v>8</v>
      </c>
      <c r="C10" s="136"/>
      <c r="D10" s="136"/>
      <c r="E10" s="136"/>
      <c r="F10" s="136"/>
      <c r="G10" s="113" t="s">
        <v>52</v>
      </c>
      <c r="H10" s="113" t="s">
        <v>53</v>
      </c>
      <c r="I10" s="113" t="s">
        <v>54</v>
      </c>
      <c r="J10" s="113" t="s">
        <v>55</v>
      </c>
    </row>
    <row r="11" spans="1:13" x14ac:dyDescent="0.3">
      <c r="A11" s="42">
        <v>10000</v>
      </c>
      <c r="B11" s="143" t="s">
        <v>33</v>
      </c>
      <c r="C11" s="144"/>
      <c r="D11" s="144"/>
      <c r="E11" s="144"/>
      <c r="F11" s="145"/>
      <c r="G11" s="105">
        <f>'TAKEOFF BREAKDOWN'!K27</f>
        <v>0</v>
      </c>
      <c r="H11" s="68">
        <f>'TAKEOFF BREAKDOWN'!O27</f>
        <v>0</v>
      </c>
      <c r="I11" s="68">
        <f>'TAKEOFF BREAKDOWN'!P27</f>
        <v>0</v>
      </c>
      <c r="J11" s="68">
        <f>I11+H11</f>
        <v>0</v>
      </c>
    </row>
    <row r="12" spans="1:13" x14ac:dyDescent="0.3">
      <c r="A12" s="42">
        <v>20000</v>
      </c>
      <c r="B12" s="143" t="s">
        <v>34</v>
      </c>
      <c r="C12" s="144"/>
      <c r="D12" s="144"/>
      <c r="E12" s="144"/>
      <c r="F12" s="145"/>
      <c r="G12" s="105">
        <f>'TAKEOFF BREAKDOWN'!K79</f>
        <v>0</v>
      </c>
      <c r="H12" s="68">
        <f>'TAKEOFF BREAKDOWN'!O79</f>
        <v>0</v>
      </c>
      <c r="I12" s="68">
        <f>'TAKEOFF BREAKDOWN'!P79</f>
        <v>0</v>
      </c>
      <c r="J12" s="68">
        <f t="shared" ref="J12" si="0">I12+H12</f>
        <v>0</v>
      </c>
    </row>
    <row r="13" spans="1:13" x14ac:dyDescent="0.3">
      <c r="A13" s="66"/>
      <c r="B13" s="66"/>
      <c r="C13" s="66"/>
      <c r="D13" s="66"/>
      <c r="E13" s="66"/>
      <c r="F13" s="66"/>
      <c r="G13" s="66"/>
      <c r="H13" s="66"/>
      <c r="I13" s="66"/>
      <c r="J13" s="66"/>
    </row>
    <row r="14" spans="1:13" x14ac:dyDescent="0.3">
      <c r="A14" s="136" t="s">
        <v>19</v>
      </c>
      <c r="B14" s="136"/>
      <c r="C14" s="136"/>
      <c r="D14" s="136"/>
      <c r="E14" s="136"/>
      <c r="F14" s="112"/>
      <c r="G14" s="114" t="s">
        <v>42</v>
      </c>
      <c r="H14" s="115">
        <f>SUM(H11:H12)</f>
        <v>0</v>
      </c>
      <c r="I14" s="115">
        <f>SUM(I11:I12)</f>
        <v>0</v>
      </c>
      <c r="J14" s="115">
        <f>SUM(J11:J12)</f>
        <v>0</v>
      </c>
    </row>
    <row r="15" spans="1:13" x14ac:dyDescent="0.3">
      <c r="A15" s="136" t="s">
        <v>20</v>
      </c>
      <c r="B15" s="136"/>
      <c r="C15" s="136"/>
      <c r="D15" s="136"/>
      <c r="E15" s="136"/>
      <c r="F15" s="116">
        <v>0.25</v>
      </c>
      <c r="G15" s="115"/>
      <c r="H15" s="115"/>
      <c r="I15" s="115">
        <f>F15*J14</f>
        <v>0</v>
      </c>
      <c r="J15" s="115">
        <f>I15</f>
        <v>0</v>
      </c>
    </row>
    <row r="16" spans="1:13" x14ac:dyDescent="0.3">
      <c r="A16" s="136" t="s">
        <v>21</v>
      </c>
      <c r="B16" s="136"/>
      <c r="C16" s="136"/>
      <c r="D16" s="136"/>
      <c r="E16" s="136"/>
      <c r="F16" s="112"/>
      <c r="G16" s="115"/>
      <c r="H16" s="115"/>
      <c r="I16" s="115"/>
      <c r="J16" s="115">
        <f>J14+J15</f>
        <v>0</v>
      </c>
    </row>
  </sheetData>
  <mergeCells count="13">
    <mergeCell ref="B10:F10"/>
    <mergeCell ref="B11:F11"/>
    <mergeCell ref="B12:F12"/>
    <mergeCell ref="A16:E16"/>
    <mergeCell ref="A15:E15"/>
    <mergeCell ref="A14:E14"/>
    <mergeCell ref="A1:J1"/>
    <mergeCell ref="F9:J9"/>
    <mergeCell ref="B2:F2"/>
    <mergeCell ref="B3:F3"/>
    <mergeCell ref="B4:F4"/>
    <mergeCell ref="B5:F5"/>
    <mergeCell ref="B9:E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292FFBDD-A067-49E3-8162-AA382E5E682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{292FFBDD-A067-49E3-8162-AA382E5E6828}</vt:lpwstr>
  </property>
</Properties>
</file>