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BREAKDOWN'!$I$1:$I$214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205" i="1"/>
  <c r="G14" i="2" s="1"/>
  <c r="K143" i="1"/>
  <c r="G13" i="2" s="1"/>
  <c r="K39" i="1"/>
  <c r="G12" i="2" s="1"/>
  <c r="H31" i="1"/>
  <c r="A17" i="1"/>
  <c r="H73" i="1"/>
  <c r="O73" i="1" s="1"/>
  <c r="H54" i="1"/>
  <c r="O54" i="1" s="1"/>
  <c r="H53" i="1"/>
  <c r="O53" i="1" s="1"/>
  <c r="H51" i="1"/>
  <c r="O51" i="1" s="1"/>
  <c r="H50" i="1"/>
  <c r="O50" i="1" s="1"/>
  <c r="H49" i="1"/>
  <c r="O49" i="1" s="1"/>
  <c r="H47" i="1"/>
  <c r="O47" i="1" s="1"/>
  <c r="H46" i="1"/>
  <c r="O46" i="1" s="1"/>
  <c r="H45" i="1"/>
  <c r="O45" i="1" s="1"/>
  <c r="H44" i="1"/>
  <c r="O44" i="1" s="1"/>
  <c r="P62" i="1"/>
  <c r="O62" i="1"/>
  <c r="H203" i="1"/>
  <c r="O203" i="1" s="1"/>
  <c r="H202" i="1"/>
  <c r="O202" i="1" s="1"/>
  <c r="H201" i="1"/>
  <c r="O201" i="1" s="1"/>
  <c r="H183" i="1"/>
  <c r="O183" i="1" s="1"/>
  <c r="H180" i="1"/>
  <c r="O180" i="1" s="1"/>
  <c r="H173" i="1"/>
  <c r="O173" i="1" s="1"/>
  <c r="H172" i="1"/>
  <c r="O172" i="1" s="1"/>
  <c r="H167" i="1"/>
  <c r="O167" i="1" s="1"/>
  <c r="H154" i="1"/>
  <c r="O154" i="1" s="1"/>
  <c r="H153" i="1"/>
  <c r="O153" i="1" s="1"/>
  <c r="H152" i="1"/>
  <c r="O152" i="1" s="1"/>
  <c r="H151" i="1"/>
  <c r="O151" i="1" s="1"/>
  <c r="H150" i="1"/>
  <c r="O150" i="1" s="1"/>
  <c r="H149" i="1"/>
  <c r="O149" i="1" s="1"/>
  <c r="H148" i="1"/>
  <c r="O148" i="1" s="1"/>
  <c r="H147" i="1"/>
  <c r="O147" i="1" s="1"/>
  <c r="H93" i="1"/>
  <c r="O93" i="1" s="1"/>
  <c r="H83" i="1"/>
  <c r="O83" i="1" s="1"/>
  <c r="H81" i="1"/>
  <c r="O81" i="1" s="1"/>
  <c r="H79" i="1"/>
  <c r="O79" i="1" s="1"/>
  <c r="H78" i="1"/>
  <c r="O78" i="1" s="1"/>
  <c r="H74" i="1"/>
  <c r="O74" i="1" s="1"/>
  <c r="H71" i="1"/>
  <c r="O71" i="1" s="1"/>
  <c r="H69" i="1"/>
  <c r="O69" i="1" s="1"/>
  <c r="H68" i="1"/>
  <c r="O68" i="1" s="1"/>
  <c r="H66" i="1"/>
  <c r="O66" i="1" s="1"/>
  <c r="H59" i="1"/>
  <c r="O59" i="1" s="1"/>
  <c r="H58" i="1"/>
  <c r="O58" i="1" s="1"/>
  <c r="H57" i="1"/>
  <c r="O57" i="1" s="1"/>
  <c r="H56" i="1"/>
  <c r="O56" i="1" s="1"/>
  <c r="H200" i="1"/>
  <c r="P200" i="1" s="1"/>
  <c r="H199" i="1"/>
  <c r="P199" i="1" s="1"/>
  <c r="H198" i="1"/>
  <c r="P198" i="1" s="1"/>
  <c r="H197" i="1"/>
  <c r="H195" i="1"/>
  <c r="P195" i="1" s="1"/>
  <c r="H194" i="1"/>
  <c r="P194" i="1" s="1"/>
  <c r="H193" i="1"/>
  <c r="P193" i="1" s="1"/>
  <c r="H192" i="1"/>
  <c r="P192" i="1" s="1"/>
  <c r="H191" i="1"/>
  <c r="P191" i="1" s="1"/>
  <c r="H190" i="1"/>
  <c r="P190" i="1" s="1"/>
  <c r="H189" i="1"/>
  <c r="P189" i="1" s="1"/>
  <c r="H188" i="1"/>
  <c r="H187" i="1"/>
  <c r="P187" i="1" s="1"/>
  <c r="H186" i="1"/>
  <c r="P186" i="1" s="1"/>
  <c r="H185" i="1"/>
  <c r="P185" i="1" s="1"/>
  <c r="H182" i="1"/>
  <c r="P182" i="1" s="1"/>
  <c r="H179" i="1"/>
  <c r="P179" i="1" s="1"/>
  <c r="H178" i="1"/>
  <c r="P178" i="1" s="1"/>
  <c r="H176" i="1"/>
  <c r="H175" i="1"/>
  <c r="O175" i="1" s="1"/>
  <c r="H174" i="1"/>
  <c r="P174" i="1" s="1"/>
  <c r="H170" i="1"/>
  <c r="P170" i="1" s="1"/>
  <c r="H169" i="1"/>
  <c r="H165" i="1"/>
  <c r="O165" i="1" s="1"/>
  <c r="H164" i="1"/>
  <c r="P164" i="1" s="1"/>
  <c r="H163" i="1"/>
  <c r="P163" i="1" s="1"/>
  <c r="H162" i="1"/>
  <c r="P162" i="1" s="1"/>
  <c r="H161" i="1"/>
  <c r="P161" i="1" s="1"/>
  <c r="H160" i="1"/>
  <c r="H159" i="1"/>
  <c r="P159" i="1" s="1"/>
  <c r="H158" i="1"/>
  <c r="P158" i="1" s="1"/>
  <c r="H157" i="1"/>
  <c r="P157" i="1" s="1"/>
  <c r="H156" i="1"/>
  <c r="P156" i="1" s="1"/>
  <c r="H140" i="1"/>
  <c r="P140" i="1" s="1"/>
  <c r="H139" i="1"/>
  <c r="P139" i="1" s="1"/>
  <c r="H138" i="1"/>
  <c r="P138" i="1" s="1"/>
  <c r="H137" i="1"/>
  <c r="H136" i="1"/>
  <c r="H135" i="1"/>
  <c r="P135" i="1" s="1"/>
  <c r="H134" i="1"/>
  <c r="H133" i="1"/>
  <c r="P133" i="1" s="1"/>
  <c r="H132" i="1"/>
  <c r="H131" i="1"/>
  <c r="P131" i="1" s="1"/>
  <c r="H130" i="1"/>
  <c r="H129" i="1"/>
  <c r="P129" i="1" s="1"/>
  <c r="H128" i="1"/>
  <c r="H127" i="1"/>
  <c r="P127" i="1" s="1"/>
  <c r="H126" i="1"/>
  <c r="H124" i="1"/>
  <c r="P124" i="1" s="1"/>
  <c r="H123" i="1"/>
  <c r="H122" i="1"/>
  <c r="P122" i="1" s="1"/>
  <c r="H121" i="1"/>
  <c r="H120" i="1"/>
  <c r="P120" i="1" s="1"/>
  <c r="H119" i="1"/>
  <c r="H118" i="1"/>
  <c r="P118" i="1" s="1"/>
  <c r="H117" i="1"/>
  <c r="H116" i="1"/>
  <c r="P116" i="1" s="1"/>
  <c r="H115" i="1"/>
  <c r="H114" i="1"/>
  <c r="P114" i="1" s="1"/>
  <c r="H113" i="1"/>
  <c r="H112" i="1"/>
  <c r="P112" i="1" s="1"/>
  <c r="H111" i="1"/>
  <c r="H110" i="1"/>
  <c r="P110" i="1" s="1"/>
  <c r="H109" i="1"/>
  <c r="H107" i="1"/>
  <c r="P107" i="1" s="1"/>
  <c r="H106" i="1"/>
  <c r="H105" i="1"/>
  <c r="P105" i="1" s="1"/>
  <c r="H104" i="1"/>
  <c r="H103" i="1"/>
  <c r="P103" i="1" s="1"/>
  <c r="H102" i="1"/>
  <c r="H101" i="1"/>
  <c r="P101" i="1" s="1"/>
  <c r="H100" i="1"/>
  <c r="H99" i="1"/>
  <c r="P99" i="1" s="1"/>
  <c r="H98" i="1"/>
  <c r="H97" i="1"/>
  <c r="P97" i="1" s="1"/>
  <c r="H94" i="1"/>
  <c r="H92" i="1"/>
  <c r="P92" i="1" s="1"/>
  <c r="H91" i="1"/>
  <c r="H90" i="1"/>
  <c r="P90" i="1" s="1"/>
  <c r="H89" i="1"/>
  <c r="P89" i="1" s="1"/>
  <c r="H88" i="1"/>
  <c r="P88" i="1" s="1"/>
  <c r="H87" i="1"/>
  <c r="P87" i="1" s="1"/>
  <c r="H86" i="1"/>
  <c r="P86" i="1" s="1"/>
  <c r="H85" i="1"/>
  <c r="H80" i="1"/>
  <c r="P80" i="1" s="1"/>
  <c r="H76" i="1"/>
  <c r="P76" i="1" s="1"/>
  <c r="H72" i="1"/>
  <c r="H82" i="1"/>
  <c r="O82" i="1" s="1"/>
  <c r="H77" i="1"/>
  <c r="O77" i="1" s="1"/>
  <c r="H64" i="1"/>
  <c r="O64" i="1" s="1"/>
  <c r="H61" i="1"/>
  <c r="O61" i="1" s="1"/>
  <c r="H37" i="1"/>
  <c r="O37" i="1" s="1"/>
  <c r="H36" i="1"/>
  <c r="O36" i="1" s="1"/>
  <c r="H35" i="1"/>
  <c r="O35" i="1" s="1"/>
  <c r="H34" i="1"/>
  <c r="O34" i="1" s="1"/>
  <c r="H33" i="1"/>
  <c r="O33" i="1" s="1"/>
  <c r="H32" i="1"/>
  <c r="O32" i="1" s="1"/>
  <c r="O31" i="1"/>
  <c r="A126" i="1"/>
  <c r="O39" i="1" l="1"/>
  <c r="H12" i="2" s="1"/>
  <c r="A49" i="1"/>
  <c r="A203" i="1"/>
  <c r="A199" i="1"/>
  <c r="A194" i="1"/>
  <c r="A190" i="1"/>
  <c r="A186" i="1"/>
  <c r="A180" i="1"/>
  <c r="A175" i="1"/>
  <c r="A170" i="1"/>
  <c r="A164" i="1"/>
  <c r="A160" i="1"/>
  <c r="A156" i="1"/>
  <c r="A151" i="1"/>
  <c r="A147" i="1"/>
  <c r="A137" i="1"/>
  <c r="A133" i="1"/>
  <c r="A129" i="1"/>
  <c r="A124" i="1"/>
  <c r="A120" i="1"/>
  <c r="A116" i="1"/>
  <c r="A112" i="1"/>
  <c r="A107" i="1"/>
  <c r="A103" i="1"/>
  <c r="A99" i="1"/>
  <c r="A93" i="1"/>
  <c r="A89" i="1"/>
  <c r="A85" i="1"/>
  <c r="A80" i="1"/>
  <c r="A76" i="1"/>
  <c r="A71" i="1"/>
  <c r="A64" i="1"/>
  <c r="A58" i="1"/>
  <c r="A53" i="1"/>
  <c r="A202" i="1"/>
  <c r="A198" i="1"/>
  <c r="A193" i="1"/>
  <c r="A189" i="1"/>
  <c r="A185" i="1"/>
  <c r="A179" i="1"/>
  <c r="A174" i="1"/>
  <c r="A169" i="1"/>
  <c r="A163" i="1"/>
  <c r="A159" i="1"/>
  <c r="A154" i="1"/>
  <c r="A150" i="1"/>
  <c r="A140" i="1"/>
  <c r="A136" i="1"/>
  <c r="A132" i="1"/>
  <c r="A128" i="1"/>
  <c r="A123" i="1"/>
  <c r="A119" i="1"/>
  <c r="A115" i="1"/>
  <c r="A111" i="1"/>
  <c r="A106" i="1"/>
  <c r="A102" i="1"/>
  <c r="A98" i="1"/>
  <c r="A92" i="1"/>
  <c r="A88" i="1"/>
  <c r="A83" i="1"/>
  <c r="A79" i="1"/>
  <c r="A74" i="1"/>
  <c r="A69" i="1"/>
  <c r="A62" i="1"/>
  <c r="A57" i="1"/>
  <c r="A51" i="1"/>
  <c r="A46" i="1"/>
  <c r="A36" i="1"/>
  <c r="A32" i="1"/>
  <c r="A201" i="1"/>
  <c r="A197" i="1"/>
  <c r="A192" i="1"/>
  <c r="A188" i="1"/>
  <c r="A183" i="1"/>
  <c r="A178" i="1"/>
  <c r="A173" i="1"/>
  <c r="A167" i="1"/>
  <c r="A162" i="1"/>
  <c r="A158" i="1"/>
  <c r="A153" i="1"/>
  <c r="A149" i="1"/>
  <c r="A139" i="1"/>
  <c r="A135" i="1"/>
  <c r="A131" i="1"/>
  <c r="A127" i="1"/>
  <c r="A122" i="1"/>
  <c r="A118" i="1"/>
  <c r="A114" i="1"/>
  <c r="A110" i="1"/>
  <c r="A105" i="1"/>
  <c r="A101" i="1"/>
  <c r="A97" i="1"/>
  <c r="A91" i="1"/>
  <c r="A87" i="1"/>
  <c r="A82" i="1"/>
  <c r="A78" i="1"/>
  <c r="A73" i="1"/>
  <c r="A68" i="1"/>
  <c r="A61" i="1"/>
  <c r="A56" i="1"/>
  <c r="A50" i="1"/>
  <c r="A45" i="1"/>
  <c r="A35" i="1"/>
  <c r="A31" i="1"/>
  <c r="A200" i="1"/>
  <c r="A182" i="1"/>
  <c r="A161" i="1"/>
  <c r="A138" i="1"/>
  <c r="A121" i="1"/>
  <c r="A104" i="1"/>
  <c r="A86" i="1"/>
  <c r="A66" i="1"/>
  <c r="A47" i="1"/>
  <c r="A33" i="1"/>
  <c r="A195" i="1"/>
  <c r="A176" i="1"/>
  <c r="A157" i="1"/>
  <c r="A134" i="1"/>
  <c r="A117" i="1"/>
  <c r="A100" i="1"/>
  <c r="A81" i="1"/>
  <c r="A59" i="1"/>
  <c r="A44" i="1"/>
  <c r="A191" i="1"/>
  <c r="A172" i="1"/>
  <c r="A152" i="1"/>
  <c r="A130" i="1"/>
  <c r="A113" i="1"/>
  <c r="A94" i="1"/>
  <c r="A77" i="1"/>
  <c r="A54" i="1"/>
  <c r="A37" i="1"/>
  <c r="A72" i="1"/>
  <c r="A148" i="1"/>
  <c r="A90" i="1"/>
  <c r="A165" i="1"/>
  <c r="A34" i="1"/>
  <c r="A109" i="1"/>
  <c r="A187" i="1"/>
  <c r="O174" i="1"/>
  <c r="Q174" i="1" s="1"/>
  <c r="O178" i="1"/>
  <c r="Q178" i="1" s="1"/>
  <c r="O122" i="1"/>
  <c r="Q122" i="1" s="1"/>
  <c r="P44" i="1"/>
  <c r="P46" i="1"/>
  <c r="Q46" i="1" s="1"/>
  <c r="P49" i="1"/>
  <c r="Q49" i="1" s="1"/>
  <c r="P51" i="1"/>
  <c r="Q51" i="1" s="1"/>
  <c r="P54" i="1"/>
  <c r="Q54" i="1" s="1"/>
  <c r="O103" i="1"/>
  <c r="Q103" i="1" s="1"/>
  <c r="Q62" i="1"/>
  <c r="P45" i="1"/>
  <c r="Q45" i="1" s="1"/>
  <c r="P47" i="1"/>
  <c r="Q47" i="1" s="1"/>
  <c r="P50" i="1"/>
  <c r="Q50" i="1" s="1"/>
  <c r="P53" i="1"/>
  <c r="Q53" i="1" s="1"/>
  <c r="P73" i="1"/>
  <c r="Q73" i="1" s="1"/>
  <c r="O139" i="1"/>
  <c r="Q139" i="1" s="1"/>
  <c r="O76" i="1"/>
  <c r="Q76" i="1" s="1"/>
  <c r="O92" i="1"/>
  <c r="Q92" i="1" s="1"/>
  <c r="O99" i="1"/>
  <c r="Q99" i="1" s="1"/>
  <c r="O133" i="1"/>
  <c r="Q133" i="1" s="1"/>
  <c r="O199" i="1"/>
  <c r="Q199" i="1" s="1"/>
  <c r="O170" i="1"/>
  <c r="Q170" i="1" s="1"/>
  <c r="O112" i="1"/>
  <c r="Q112" i="1" s="1"/>
  <c r="O107" i="1"/>
  <c r="Q107" i="1" s="1"/>
  <c r="O116" i="1"/>
  <c r="Q116" i="1" s="1"/>
  <c r="O124" i="1"/>
  <c r="Q124" i="1" s="1"/>
  <c r="O87" i="1"/>
  <c r="Q87" i="1" s="1"/>
  <c r="O89" i="1"/>
  <c r="Q89" i="1" s="1"/>
  <c r="O97" i="1"/>
  <c r="Q97" i="1" s="1"/>
  <c r="O105" i="1"/>
  <c r="Q105" i="1" s="1"/>
  <c r="O114" i="1"/>
  <c r="Q114" i="1" s="1"/>
  <c r="O131" i="1"/>
  <c r="Q131" i="1" s="1"/>
  <c r="O162" i="1"/>
  <c r="Q162" i="1" s="1"/>
  <c r="P165" i="1"/>
  <c r="Q165" i="1" s="1"/>
  <c r="P175" i="1"/>
  <c r="Q175" i="1" s="1"/>
  <c r="O190" i="1"/>
  <c r="Q190" i="1" s="1"/>
  <c r="P56" i="1"/>
  <c r="Q56" i="1" s="1"/>
  <c r="P58" i="1"/>
  <c r="Q58" i="1" s="1"/>
  <c r="P66" i="1"/>
  <c r="Q66" i="1" s="1"/>
  <c r="P69" i="1"/>
  <c r="Q69" i="1" s="1"/>
  <c r="P74" i="1"/>
  <c r="Q74" i="1" s="1"/>
  <c r="P79" i="1"/>
  <c r="Q79" i="1" s="1"/>
  <c r="P83" i="1"/>
  <c r="Q83" i="1" s="1"/>
  <c r="P147" i="1"/>
  <c r="P149" i="1"/>
  <c r="Q149" i="1" s="1"/>
  <c r="P151" i="1"/>
  <c r="Q151" i="1" s="1"/>
  <c r="P153" i="1"/>
  <c r="Q153" i="1" s="1"/>
  <c r="P167" i="1"/>
  <c r="Q167" i="1" s="1"/>
  <c r="P173" i="1"/>
  <c r="Q173" i="1" s="1"/>
  <c r="P183" i="1"/>
  <c r="Q183" i="1" s="1"/>
  <c r="P202" i="1"/>
  <c r="Q202" i="1" s="1"/>
  <c r="O120" i="1"/>
  <c r="Q120" i="1" s="1"/>
  <c r="O129" i="1"/>
  <c r="Q129" i="1" s="1"/>
  <c r="O88" i="1"/>
  <c r="Q88" i="1" s="1"/>
  <c r="O90" i="1"/>
  <c r="Q90" i="1" s="1"/>
  <c r="O101" i="1"/>
  <c r="Q101" i="1" s="1"/>
  <c r="O110" i="1"/>
  <c r="Q110" i="1" s="1"/>
  <c r="O118" i="1"/>
  <c r="Q118" i="1" s="1"/>
  <c r="O127" i="1"/>
  <c r="Q127" i="1" s="1"/>
  <c r="O135" i="1"/>
  <c r="Q135" i="1" s="1"/>
  <c r="P57" i="1"/>
  <c r="Q57" i="1" s="1"/>
  <c r="P59" i="1"/>
  <c r="Q59" i="1" s="1"/>
  <c r="P68" i="1"/>
  <c r="Q68" i="1" s="1"/>
  <c r="P71" i="1"/>
  <c r="Q71" i="1" s="1"/>
  <c r="P78" i="1"/>
  <c r="Q78" i="1" s="1"/>
  <c r="P81" i="1"/>
  <c r="Q81" i="1" s="1"/>
  <c r="P93" i="1"/>
  <c r="Q93" i="1" s="1"/>
  <c r="P148" i="1"/>
  <c r="Q148" i="1" s="1"/>
  <c r="P150" i="1"/>
  <c r="Q150" i="1" s="1"/>
  <c r="P152" i="1"/>
  <c r="Q152" i="1" s="1"/>
  <c r="P154" i="1"/>
  <c r="Q154" i="1" s="1"/>
  <c r="P172" i="1"/>
  <c r="Q172" i="1" s="1"/>
  <c r="P180" i="1"/>
  <c r="Q180" i="1" s="1"/>
  <c r="P201" i="1"/>
  <c r="Q201" i="1" s="1"/>
  <c r="P203" i="1"/>
  <c r="Q203" i="1" s="1"/>
  <c r="P126" i="1"/>
  <c r="O126" i="1"/>
  <c r="P134" i="1"/>
  <c r="O134" i="1"/>
  <c r="P85" i="1"/>
  <c r="O85" i="1"/>
  <c r="P197" i="1"/>
  <c r="O197" i="1"/>
  <c r="P100" i="1"/>
  <c r="O100" i="1"/>
  <c r="P109" i="1"/>
  <c r="O109" i="1"/>
  <c r="P117" i="1"/>
  <c r="O117" i="1"/>
  <c r="P137" i="1"/>
  <c r="O137" i="1"/>
  <c r="P160" i="1"/>
  <c r="O160" i="1"/>
  <c r="P188" i="1"/>
  <c r="O188" i="1"/>
  <c r="P106" i="1"/>
  <c r="O106" i="1"/>
  <c r="P115" i="1"/>
  <c r="O115" i="1"/>
  <c r="P94" i="1"/>
  <c r="O94" i="1"/>
  <c r="P104" i="1"/>
  <c r="O104" i="1"/>
  <c r="P113" i="1"/>
  <c r="O113" i="1"/>
  <c r="P121" i="1"/>
  <c r="O121" i="1"/>
  <c r="P130" i="1"/>
  <c r="O130" i="1"/>
  <c r="O158" i="1"/>
  <c r="Q158" i="1" s="1"/>
  <c r="P169" i="1"/>
  <c r="O169" i="1"/>
  <c r="P176" i="1"/>
  <c r="O176" i="1"/>
  <c r="O186" i="1"/>
  <c r="Q186" i="1" s="1"/>
  <c r="O194" i="1"/>
  <c r="Q194" i="1" s="1"/>
  <c r="P98" i="1"/>
  <c r="O98" i="1"/>
  <c r="P123" i="1"/>
  <c r="O123" i="1"/>
  <c r="P132" i="1"/>
  <c r="O132" i="1"/>
  <c r="P72" i="1"/>
  <c r="O72" i="1"/>
  <c r="P91" i="1"/>
  <c r="O91" i="1"/>
  <c r="P102" i="1"/>
  <c r="O102" i="1"/>
  <c r="P111" i="1"/>
  <c r="O111" i="1"/>
  <c r="P119" i="1"/>
  <c r="O119" i="1"/>
  <c r="P128" i="1"/>
  <c r="O128" i="1"/>
  <c r="P136" i="1"/>
  <c r="O136" i="1"/>
  <c r="O156" i="1"/>
  <c r="Q156" i="1" s="1"/>
  <c r="O164" i="1"/>
  <c r="Q164" i="1" s="1"/>
  <c r="O182" i="1"/>
  <c r="Q182" i="1" s="1"/>
  <c r="O192" i="1"/>
  <c r="Q192" i="1" s="1"/>
  <c r="O80" i="1"/>
  <c r="Q80" i="1" s="1"/>
  <c r="O86" i="1"/>
  <c r="Q86" i="1" s="1"/>
  <c r="O138" i="1"/>
  <c r="Q138" i="1" s="1"/>
  <c r="O140" i="1"/>
  <c r="Q140" i="1" s="1"/>
  <c r="O157" i="1"/>
  <c r="Q157" i="1" s="1"/>
  <c r="O159" i="1"/>
  <c r="Q159" i="1" s="1"/>
  <c r="O161" i="1"/>
  <c r="Q161" i="1" s="1"/>
  <c r="O163" i="1"/>
  <c r="Q163" i="1" s="1"/>
  <c r="O179" i="1"/>
  <c r="Q179" i="1" s="1"/>
  <c r="O185" i="1"/>
  <c r="Q185" i="1" s="1"/>
  <c r="O187" i="1"/>
  <c r="Q187" i="1" s="1"/>
  <c r="O189" i="1"/>
  <c r="Q189" i="1" s="1"/>
  <c r="O191" i="1"/>
  <c r="Q191" i="1" s="1"/>
  <c r="O193" i="1"/>
  <c r="Q193" i="1" s="1"/>
  <c r="O195" i="1"/>
  <c r="Q195" i="1" s="1"/>
  <c r="O198" i="1"/>
  <c r="Q198" i="1" s="1"/>
  <c r="O200" i="1"/>
  <c r="Q200" i="1" s="1"/>
  <c r="P31" i="1"/>
  <c r="P33" i="1"/>
  <c r="Q33" i="1" s="1"/>
  <c r="P35" i="1"/>
  <c r="Q35" i="1" s="1"/>
  <c r="P37" i="1"/>
  <c r="Q37" i="1" s="1"/>
  <c r="P64" i="1"/>
  <c r="Q64" i="1" s="1"/>
  <c r="P82" i="1"/>
  <c r="Q82" i="1" s="1"/>
  <c r="P32" i="1"/>
  <c r="Q32" i="1" s="1"/>
  <c r="P34" i="1"/>
  <c r="Q34" i="1" s="1"/>
  <c r="P36" i="1"/>
  <c r="Q36" i="1" s="1"/>
  <c r="P61" i="1"/>
  <c r="Q61" i="1" s="1"/>
  <c r="P77" i="1"/>
  <c r="Q77" i="1" s="1"/>
  <c r="O143" i="1" l="1"/>
  <c r="H13" i="2" s="1"/>
  <c r="Q44" i="1"/>
  <c r="P143" i="1"/>
  <c r="I13" i="2" s="1"/>
  <c r="Q147" i="1"/>
  <c r="P205" i="1"/>
  <c r="I14" i="2" s="1"/>
  <c r="Q31" i="1"/>
  <c r="R39" i="1" s="1"/>
  <c r="P39" i="1"/>
  <c r="I12" i="2" s="1"/>
  <c r="O205" i="1"/>
  <c r="H14" i="2" s="1"/>
  <c r="Q113" i="1"/>
  <c r="Q106" i="1"/>
  <c r="Q137" i="1"/>
  <c r="Q109" i="1"/>
  <c r="Q160" i="1"/>
  <c r="Q132" i="1"/>
  <c r="Q98" i="1"/>
  <c r="Q121" i="1"/>
  <c r="Q104" i="1"/>
  <c r="Q102" i="1"/>
  <c r="Q130" i="1"/>
  <c r="Q94" i="1"/>
  <c r="Q115" i="1"/>
  <c r="Q119" i="1"/>
  <c r="Q169" i="1"/>
  <c r="Q117" i="1"/>
  <c r="Q100" i="1"/>
  <c r="Q134" i="1"/>
  <c r="Q188" i="1"/>
  <c r="Q128" i="1"/>
  <c r="Q111" i="1"/>
  <c r="Q91" i="1"/>
  <c r="Q123" i="1"/>
  <c r="Q126" i="1"/>
  <c r="Q136" i="1"/>
  <c r="Q72" i="1"/>
  <c r="Q176" i="1"/>
  <c r="Q197" i="1"/>
  <c r="Q85" i="1"/>
  <c r="R143" i="1" l="1"/>
  <c r="R205" i="1"/>
  <c r="J12" i="2"/>
  <c r="J14" i="2"/>
  <c r="J13" i="2"/>
  <c r="A204" i="1" l="1"/>
  <c r="A145" i="1"/>
  <c r="A142" i="1"/>
  <c r="A41" i="1"/>
  <c r="A29" i="1" l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6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209" i="1" l="1"/>
  <c r="Q210" i="1" s="1"/>
  <c r="Q211" i="1" s="1"/>
  <c r="R27" i="1"/>
  <c r="R209" i="1" s="1"/>
  <c r="O27" i="1"/>
  <c r="H11" i="2" s="1"/>
  <c r="A38" i="1"/>
  <c r="H16" i="2" l="1"/>
  <c r="J11" i="2"/>
  <c r="J16" i="2" s="1"/>
  <c r="I17" i="2" s="1"/>
  <c r="J17" i="2" s="1"/>
  <c r="J18" i="2" s="1"/>
  <c r="R210" i="1"/>
  <c r="R211" i="1" s="1"/>
</calcChain>
</file>

<file path=xl/sharedStrings.xml><?xml version="1.0" encoding="utf-8"?>
<sst xmlns="http://schemas.openxmlformats.org/spreadsheetml/2006/main" count="676" uniqueCount="231">
  <si>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</si>
  <si>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</si>
  <si>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</si>
  <si>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</si>
  <si>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</si>
  <si>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</si>
  <si>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</si>
  <si>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</si>
  <si>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</si>
  <si>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</si>
  <si>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</si>
  <si>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</si>
  <si>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</si>
  <si>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</si>
  <si>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</si>
  <si>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</si>
  <si>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</si>
  <si>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31 - EARTHWORK</t>
  </si>
  <si>
    <t>Subtotal (Earthwork)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</si>
  <si>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</si>
  <si>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</si>
  <si>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</si>
  <si>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</si>
  <si>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</si>
  <si>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</si>
  <si>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</si>
  <si>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</si>
  <si>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</si>
  <si>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</si>
  <si>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</si>
  <si>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</si>
  <si>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</si>
  <si>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</si>
  <si>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</si>
  <si>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EARTHWORK </t>
  </si>
  <si>
    <t>Project ID:</t>
  </si>
  <si>
    <t>Scope:</t>
  </si>
  <si>
    <t xml:space="preserve">No. Of Floors: </t>
  </si>
  <si>
    <t>LS</t>
  </si>
  <si>
    <t>EXTERIOR IMPROVEMENTS</t>
  </si>
  <si>
    <t>UTILITIES</t>
  </si>
  <si>
    <t>DIVISION 33 - UTILITIES</t>
  </si>
  <si>
    <t>Subtotal (Utilities)</t>
  </si>
  <si>
    <t>Subtotal (Exterior Improvements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</si>
  <si>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</si>
  <si>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</si>
  <si>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</si>
  <si>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</si>
  <si>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</si>
  <si>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</si>
  <si>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</si>
  <si>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</si>
  <si>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</si>
  <si>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</si>
  <si>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</si>
  <si>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</si>
  <si>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</si>
  <si>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</si>
  <si>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</si>
  <si>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</si>
  <si>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</si>
  <si>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</si>
  <si>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SF</t>
  </si>
  <si>
    <t>CY</t>
  </si>
  <si>
    <t>FT</t>
  </si>
  <si>
    <t>SANITARY PIPES</t>
  </si>
  <si>
    <t>#12 AWG Wiring</t>
  </si>
  <si>
    <t>Cut Quantity</t>
  </si>
  <si>
    <t>Fill Quantity</t>
  </si>
  <si>
    <t>Work Area</t>
  </si>
  <si>
    <t>Bank Cut</t>
  </si>
  <si>
    <t>Expanded Cut</t>
  </si>
  <si>
    <t>Bank Fill</t>
  </si>
  <si>
    <t>Export</t>
  </si>
  <si>
    <t>EARTHWORK</t>
  </si>
  <si>
    <t>CONCRETE FLATWORK</t>
  </si>
  <si>
    <t>SIDEWALK AND CROSSWALK</t>
  </si>
  <si>
    <t>DRIVEWAY/ PAVEMENT</t>
  </si>
  <si>
    <t>ADA RAMP</t>
  </si>
  <si>
    <t>STANDARD CURB</t>
  </si>
  <si>
    <t>CONCRETE STEPS</t>
  </si>
  <si>
    <t>TREADS</t>
  </si>
  <si>
    <t>FOOTING FOR FENCE POST</t>
  </si>
  <si>
    <t>Precast Wheel Stops</t>
  </si>
  <si>
    <t>Bollard Footings</t>
  </si>
  <si>
    <t>MOW Strip</t>
  </si>
  <si>
    <t>Varsity Field Wall</t>
  </si>
  <si>
    <t>Bleechers</t>
  </si>
  <si>
    <t>Bike Rack concrete Thickening</t>
  </si>
  <si>
    <t>Footing for Sign Boards</t>
  </si>
  <si>
    <t>Cheeck Walls</t>
  </si>
  <si>
    <t xml:space="preserve">FENCE  </t>
  </si>
  <si>
    <t>Fence At Property Line (Chainlink)</t>
  </si>
  <si>
    <t xml:space="preserve">GUARDRAILS </t>
  </si>
  <si>
    <t>Guardrail At Ramp</t>
  </si>
  <si>
    <t>Handrails</t>
  </si>
  <si>
    <t>STRIPPING</t>
  </si>
  <si>
    <t>4" Wide Parking Strip(18' Length)</t>
  </si>
  <si>
    <t>6' Long Concrete Wheel Stopper</t>
  </si>
  <si>
    <t>Detectable Warning</t>
  </si>
  <si>
    <t>24" Wide Cross Walk</t>
  </si>
  <si>
    <t xml:space="preserve">MISC. </t>
  </si>
  <si>
    <t xml:space="preserve">Art Sculpture/Mural </t>
  </si>
  <si>
    <t xml:space="preserve">Bench </t>
  </si>
  <si>
    <t xml:space="preserve">Game Table </t>
  </si>
  <si>
    <t xml:space="preserve">Trash Receptacle </t>
  </si>
  <si>
    <t xml:space="preserve">Grill Station </t>
  </si>
  <si>
    <t xml:space="preserve">Bike Rack </t>
  </si>
  <si>
    <t xml:space="preserve">Drinking Fountain </t>
  </si>
  <si>
    <t xml:space="preserve">Dog park Equipment </t>
  </si>
  <si>
    <t>Dog Park Fence</t>
  </si>
  <si>
    <t xml:space="preserve">Dog Station </t>
  </si>
  <si>
    <t>LANDSCAPING</t>
  </si>
  <si>
    <t>TREES</t>
  </si>
  <si>
    <t>Betula Nigra 'Heritage'
Cal 3"</t>
  </si>
  <si>
    <t>Cryptomeria japonica 'Yoshino'
Cal 3"_x000D_
Height: 6-8'</t>
  </si>
  <si>
    <t>Juniperus virginiana 'Idyllwild'
Cal 3"_x000D_
Height: 7-8'</t>
  </si>
  <si>
    <t>Magnolia grandiflora 'Teddy Bear'
Cal 3"_x000D_
Height: 10-12'</t>
  </si>
  <si>
    <t>Magnolia virginiana 'Moonglow'
Cal 3"_x000D_
Height: 10-12'</t>
  </si>
  <si>
    <t>Quercus bicolor 'Sun Breaker'
Cal 3"_x000D_
Height: 10-12'</t>
  </si>
  <si>
    <t>Quercus lyrata 'Hopeulikit'
Cal 3"_x000D_
Height: 10-12'</t>
  </si>
  <si>
    <t>Quercus nuttallii 'Esplanade'
Cal 3"_x000D_
Height: 10-12'</t>
  </si>
  <si>
    <t>Ulmus americana 'Jefferson'_x000D_
Cal 8"_x000D_
Height 18'+</t>
  </si>
  <si>
    <t>Ulmus americana 'Jefferson'
Cal 4"_x000D_
Height: 10-12'</t>
  </si>
  <si>
    <t>Magnolia virginiana 'Moonglow'_x000D_
Cal 3"_x000D_
Height: 10-12'</t>
  </si>
  <si>
    <t>SHRUBS</t>
  </si>
  <si>
    <t>Cephalotaxus harringtonia 'Duke Gardens'
Height: 24-30"</t>
  </si>
  <si>
    <t>Cornus sericea 'Farrow' Arctic Fire
Height: 24-30"</t>
  </si>
  <si>
    <t>Distylium 'Vintage Jade'
Height: 36-48"</t>
  </si>
  <si>
    <t>Fothergilla garden!! 'Suzanne'
Height: 18-24"</t>
  </si>
  <si>
    <t>Hydrangea paniculata 'Bobo'
Heught 24-30"</t>
  </si>
  <si>
    <t>Hydrangea quercifolia 'Pee Wee'
Height: 24"</t>
  </si>
  <si>
    <t>Ilex glabra 'Shamrock'
Height: 15-18"</t>
  </si>
  <si>
    <t>Ilex x 'Nellie R. Stevens'
Height: 12-14''</t>
  </si>
  <si>
    <t>Itea virginica 'Little Henry'
Height: 18"Min</t>
  </si>
  <si>
    <t>Juniperus virginiana 'Grey Owl'
Height: 3-4'</t>
  </si>
  <si>
    <t>Rhus aromatica 'Gro-low'
Height: 15-18"</t>
  </si>
  <si>
    <t>Taxus x media 'Hicksii'
Height: 3-4'</t>
  </si>
  <si>
    <t>Distylium'Vintage Jade'
Height: 36-48"</t>
  </si>
  <si>
    <t>Ilex glabra 'Shamrock'
15-18"</t>
  </si>
  <si>
    <t xml:space="preserve"> /tea virgin lea 'Little Henry'
Height: 18"Min</t>
  </si>
  <si>
    <t>PERENNIALS/GRASSES</t>
  </si>
  <si>
    <t>Amsonia hurbrichtii
Height: 12" Min</t>
  </si>
  <si>
    <t>Carex cherokeensis
Height: 1-2'</t>
  </si>
  <si>
    <t>Coreopsis lanceolata</t>
  </si>
  <si>
    <t>Dryopteris erythrosora 'Brilliance'
Height: 18-24"</t>
  </si>
  <si>
    <t>Eupatorium dubium 'Little Joe'
Height: 36-48"</t>
  </si>
  <si>
    <t>Heuchera villosa 'Autumn Bride'</t>
  </si>
  <si>
    <t>Hypericum calycinum
Height: 9-12"</t>
  </si>
  <si>
    <t>Liriope mu scan 'Big Blue'</t>
  </si>
  <si>
    <t>Nepeta 'Walker's Low
Height: 12-15"</t>
  </si>
  <si>
    <t>Panicum virgatum 'Heavy Metal'
Height: 18-24"</t>
  </si>
  <si>
    <t>Panicum virgatum 'Shenandoah'
Height: 24-30"</t>
  </si>
  <si>
    <t>Muhlenbergia capallaris 'Gulf Pink'
Height: 18-24"</t>
  </si>
  <si>
    <t>Nepeta 'Walker's Low'
Height: 12-15"</t>
  </si>
  <si>
    <t>DRAINAGE PIPES</t>
  </si>
  <si>
    <t xml:space="preserve">15" RCP Pipe  </t>
  </si>
  <si>
    <t xml:space="preserve">18" RCP Pipe </t>
  </si>
  <si>
    <t xml:space="preserve">6" HDPE Pipe </t>
  </si>
  <si>
    <t>15" HDPE Pipe</t>
  </si>
  <si>
    <t>8" HDPE Pipe</t>
  </si>
  <si>
    <t>30" RCP Pipe</t>
  </si>
  <si>
    <t>24" RCP Pipe</t>
  </si>
  <si>
    <t>12" RCP Pipe</t>
  </si>
  <si>
    <t>8"S Proposed Sanitary Sewer SDR26</t>
  </si>
  <si>
    <t>SANITARY MANHOLE</t>
  </si>
  <si>
    <t>48" MANHOLE</t>
  </si>
  <si>
    <t>Sanitary Cleanout</t>
  </si>
  <si>
    <t>WATER SERVICE</t>
  </si>
  <si>
    <t>8"W Water Service Pipe C900 PVC</t>
  </si>
  <si>
    <t>2"W Water Service Pipe C900PVC</t>
  </si>
  <si>
    <t>Water Meter With Box</t>
  </si>
  <si>
    <t>Tapping Sleeve &amp; Water Valve</t>
  </si>
  <si>
    <t>Double Detector Check Valve</t>
  </si>
  <si>
    <t>IRRIGATION SERVICE</t>
  </si>
  <si>
    <t>Irrigation Meter</t>
  </si>
  <si>
    <t>Irrigation Backflow Preventer</t>
  </si>
  <si>
    <t>2" Irrigation Pipe</t>
  </si>
  <si>
    <t>FIRE SERVICE</t>
  </si>
  <si>
    <t>Fire Hydrant With Assemblies</t>
  </si>
  <si>
    <t>6" DIP Fire Pipe</t>
  </si>
  <si>
    <t xml:space="preserve">SITE LIGHTING </t>
  </si>
  <si>
    <t>A: Single Head Pole Light 25' Pole
MFR: Signify
Watts: 104.3
Lumens: 11314
OPF-S-A05-730-BLC</t>
  </si>
  <si>
    <t>B1: Single Head Pole Light 17' Pole
MFR: Lumca
Watts: 80.67
Lumens: 5006
LIO 36LED07 80W-120V L3FL-HSS-30K</t>
  </si>
  <si>
    <t>B2: Single Head Pole Light 10' Pole
MFR: Lumca
Watts: 121.29
Lumens: 2435
LIO 18LED05 30W-120V L3FL-HSS-30K</t>
  </si>
  <si>
    <t>B3: Single Head Pole Light 10' Pole
MFR: Lumca
Watts: 20.44
Lumens: 2333
LIO 18LED05 30W-120V L3FL-HSS-30K</t>
  </si>
  <si>
    <t>C1: Surface Light
MFR: Pil Lighting
Watts: 53
Lumens: 5320
PIL-MIMK-50 -M</t>
  </si>
  <si>
    <t>S: Street Pole Single Head 18' FT
MFR: DMF Lighting
Watts: 282
Lumens: 4324
K124R-B3AR-V</t>
  </si>
  <si>
    <t>D: LED Step Light
MFR: PIL Lighting
Watts: 7
Lumens: 250
Insert Plus</t>
  </si>
  <si>
    <t>F: Single Light
Watts: 15</t>
  </si>
  <si>
    <t>G: LED Gara Optics
Watts: 38</t>
  </si>
  <si>
    <t>H: Single Light
Watts: 5</t>
  </si>
  <si>
    <t>j: Single Light
Watts: 3.68</t>
  </si>
  <si>
    <t>Dual EV Charger Station
Note: EV Charger Provided By Owner
Contractor To provide Power, conduits And Connections.</t>
  </si>
  <si>
    <t>Single EV Charger Station
Note: EV Charger Provided By Owner
Contractor To provide Power, conduits And Connections.</t>
  </si>
  <si>
    <t>LCP Lighting Control Panel</t>
  </si>
  <si>
    <t>Site Junction Box</t>
  </si>
  <si>
    <t>UGE Underground Electrical Line</t>
  </si>
  <si>
    <t>3/4" PVC Conduits</t>
  </si>
  <si>
    <t>DRAINAGE FIXTURES</t>
  </si>
  <si>
    <t xml:space="preserve">SITE POWER </t>
  </si>
  <si>
    <t>Single Grate Inlet</t>
  </si>
  <si>
    <t>Stormtrap</t>
  </si>
  <si>
    <t>Roofdrain Boot And Cleanout</t>
  </si>
  <si>
    <t>Single Curb Inlet</t>
  </si>
  <si>
    <t>18" Drain Basin Solid Cover</t>
  </si>
  <si>
    <t>18" Drain Basin With Grate</t>
  </si>
  <si>
    <t>Area Drain</t>
  </si>
  <si>
    <t>Trench Drain</t>
  </si>
  <si>
    <t>Head Wall</t>
  </si>
  <si>
    <t>10” Drain Basin Solid Cover</t>
  </si>
  <si>
    <t>Concrete Sidewalk, 3300 Psi (6" Min Thickness)</t>
  </si>
  <si>
    <t>concrete Sidewalk, 3300 Psi (6"" Min Thickness)</t>
  </si>
  <si>
    <t>3000 Psi Portland Cement Concrete Commercial Driveway</t>
  </si>
  <si>
    <t>ADA Ramp With 2' Min Wide Detectable Wrap</t>
  </si>
  <si>
    <t>Install Ada Detectable Warning Strip, Min 2' Wide</t>
  </si>
  <si>
    <t>Standard Concrete Curb W/ 6" Exposure Detail</t>
  </si>
  <si>
    <t>standard Concrete Curb W/ 6"" Exposure Detail</t>
  </si>
  <si>
    <t>7-3/4" X 12" Perimeter Concrete Curb Ease Cexposed Corners W/ (2) #4 Rebar Continuous</t>
  </si>
  <si>
    <t>12" X 18" Perimeter Concrete Curb Ease Cexposed Corners W/ (2) #4 Rebar Continuous</t>
  </si>
  <si>
    <t>Concrete For Stairs</t>
  </si>
  <si>
    <t>Concrete Treads (0'-11" W X 5'-0" L)</t>
  </si>
  <si>
    <t>WHEELSTOPS AND SITE WORK</t>
  </si>
  <si>
    <r>
      <t xml:space="preserve">5'-0"" X 8'-0"" X 1'-6"" Deep Proposed Concrete Footing For 16' High Fence Post 
</t>
    </r>
    <r>
      <rPr>
        <b/>
        <sz val="12"/>
        <rFont val="Calibri"/>
        <family val="2"/>
        <scheme val="minor"/>
      </rPr>
      <t>Reinforcement</t>
    </r>
    <r>
      <rPr>
        <sz val="12"/>
        <rFont val="Calibri"/>
        <family val="2"/>
        <scheme val="minor"/>
      </rPr>
      <t>: #4 @ 8"" O. C Each Way Top &amp; Bottom"</t>
    </r>
  </si>
  <si>
    <r>
      <t xml:space="preserve">6"" Thick Reinforced Portland Cement Cocrete Crosswalk- Raised 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10 Ga, 6' X 6' Square"</t>
    </r>
  </si>
  <si>
    <r>
      <t xml:space="preserve">6"" Thick Portland Cement Cocrete Pad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#4 Bars @ 16"" O. C"</t>
    </r>
  </si>
  <si>
    <r>
      <t xml:space="preserve">7"" Thick, 3000 Psi Portland Cement Concrete Pavement (vehicle Areas)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10 Ga, 6' X 6' Welded Wire Fabric</t>
    </r>
  </si>
  <si>
    <r>
      <t xml:space="preserve">7"" Thick, 3000 Psi Portland Cement Cocrete Pavement (vehicle Areas)
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 10 Ga, 6' X 6' Welded Wire Fabric
</t>
    </r>
  </si>
  <si>
    <t>DIVISION 32 - EXTERIOR IMPROVEMENTS</t>
  </si>
  <si>
    <t>PROJECT ID: SAMPLE ESTIMATE SITE WORK (EARTHWOR, EXTERIOR IMPROVEMENTS, UTILITIES)</t>
  </si>
  <si>
    <t>SAMPLE ESTIMATE SITE WORK (EARTHWOR, EXTERIOR IMPROVEMENTS, UTILITIES)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</si>
</sst>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[$-F400]h:mm:ss\ AM/PM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19" fillId="0" borderId="0"/>
    <xf numFmtId="0" fontId="20" fillId="0" borderId="0"/>
    <xf numFmtId="164" fontId="21" fillId="0" borderId="0" applyFont="0" applyFill="0" applyBorder="0" applyAlignment="0" applyProtection="0"/>
    <xf numFmtId="0" fontId="22" fillId="0" borderId="0">
      <alignment vertical="center"/>
    </xf>
    <xf numFmtId="0" fontId="23" fillId="0" borderId="0">
      <protection locked="0"/>
    </xf>
    <xf numFmtId="0" fontId="23" fillId="0" borderId="0">
      <protection locked="0"/>
    </xf>
    <xf numFmtId="44" fontId="23" fillId="0" borderId="0">
      <protection locked="0"/>
    </xf>
    <xf numFmtId="9" fontId="23" fillId="0" borderId="0">
      <protection locked="0"/>
    </xf>
    <xf numFmtId="0" fontId="23" fillId="0" borderId="0">
      <protection locked="0"/>
    </xf>
    <xf numFmtId="9" fontId="23" fillId="0" borderId="0">
      <protection locked="0"/>
    </xf>
    <xf numFmtId="44" fontId="23" fillId="0" borderId="0">
      <protection locked="0"/>
    </xf>
    <xf numFmtId="0" fontId="21" fillId="0" borderId="0"/>
    <xf numFmtId="0" fontId="21" fillId="0" borderId="0"/>
    <xf numFmtId="0" fontId="24" fillId="0" borderId="0">
      <alignment vertical="center"/>
    </xf>
    <xf numFmtId="0" fontId="25" fillId="0" borderId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25" borderId="23" applyNumberFormat="0" applyAlignment="0" applyProtection="0"/>
    <xf numFmtId="0" fontId="30" fillId="25" borderId="23" applyNumberFormat="0" applyAlignment="0" applyProtection="0"/>
    <xf numFmtId="0" fontId="31" fillId="26" borderId="24" applyNumberFormat="0" applyAlignment="0" applyProtection="0"/>
    <xf numFmtId="0" fontId="31" fillId="26" borderId="24" applyNumberFormat="0" applyAlignment="0" applyProtection="0"/>
    <xf numFmtId="43" fontId="1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0" borderId="27" applyNumberFormat="0" applyFill="0" applyAlignment="0" applyProtection="0"/>
    <xf numFmtId="0" fontId="36" fillId="0" borderId="27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2" borderId="23" applyNumberFormat="0" applyAlignment="0" applyProtection="0"/>
    <xf numFmtId="0" fontId="37" fillId="12" borderId="23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6" fillId="0" borderId="0"/>
    <xf numFmtId="0" fontId="19" fillId="0" borderId="0"/>
    <xf numFmtId="0" fontId="19" fillId="0" borderId="0"/>
    <xf numFmtId="0" fontId="21" fillId="0" borderId="0"/>
    <xf numFmtId="0" fontId="19" fillId="28" borderId="29" applyNumberFormat="0" applyFont="0" applyAlignment="0" applyProtection="0"/>
    <xf numFmtId="0" fontId="19" fillId="28" borderId="29" applyNumberFormat="0" applyFont="0" applyAlignment="0" applyProtection="0"/>
    <xf numFmtId="0" fontId="40" fillId="25" borderId="30" applyNumberFormat="0" applyAlignment="0" applyProtection="0"/>
    <xf numFmtId="0" fontId="40" fillId="2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45" fillId="0" borderId="0"/>
    <xf numFmtId="9" fontId="19" fillId="0" borderId="0" applyFont="0" applyFill="0" applyBorder="0" applyAlignment="0" applyProtection="0"/>
    <xf numFmtId="0" fontId="21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1" fillId="0" borderId="0"/>
    <xf numFmtId="0" fontId="47" fillId="29" borderId="32" applyNumberFormat="0" applyAlignment="0" applyProtection="0"/>
  </cellStyleXfs>
  <cellXfs count="186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2" fontId="7" fillId="0" borderId="19" xfId="0" applyNumberFormat="1" applyFont="1" applyBorder="1" applyAlignment="1">
      <alignment vertical="top"/>
    </xf>
    <xf numFmtId="0" fontId="18" fillId="0" borderId="1" xfId="0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 vertical="center"/>
    </xf>
    <xf numFmtId="3" fontId="18" fillId="0" borderId="1" xfId="2" applyNumberFormat="1" applyFont="1" applyBorder="1" applyAlignment="1">
      <alignment horizontal="center" vertical="center"/>
    </xf>
    <xf numFmtId="9" fontId="18" fillId="0" borderId="1" xfId="2" applyNumberFormat="1" applyFont="1" applyBorder="1" applyAlignment="1">
      <alignment horizontal="center" vertic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4" fillId="3" borderId="3" xfId="0" applyFont="1" applyFill="1" applyBorder="1"/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/>
    <xf numFmtId="0" fontId="44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/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3" fontId="4" fillId="0" borderId="1" xfId="15" applyNumberFormat="1" applyFont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8" fillId="29" borderId="32" xfId="118" applyNumberFormat="1" applyFont="1" applyAlignment="1">
      <alignment horizontal="center" vertical="center" wrapText="1"/>
    </xf>
    <xf numFmtId="2" fontId="48" fillId="29" borderId="32" xfId="118" applyNumberFormat="1" applyFont="1" applyAlignment="1">
      <alignment horizontal="right" vertical="center" wrapText="1"/>
    </xf>
    <xf numFmtId="168" fontId="48" fillId="29" borderId="32" xfId="118" applyNumberFormat="1" applyFont="1" applyAlignment="1">
      <alignment horizontal="center" vertical="center" wrapText="1"/>
    </xf>
    <xf numFmtId="0" fontId="48" fillId="29" borderId="32" xfId="118" applyFont="1" applyAlignment="1">
      <alignment horizontal="center" vertical="top"/>
    </xf>
    <xf numFmtId="44" fontId="48" fillId="29" borderId="32" xfId="118" applyNumberFormat="1" applyFont="1" applyAlignment="1">
      <alignment vertical="top"/>
    </xf>
    <xf numFmtId="9" fontId="48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8" fillId="29" borderId="32" xfId="118" applyFont="1" applyAlignment="1">
      <alignment horizontal="center" vertical="top"/>
    </xf>
    <xf numFmtId="0" fontId="16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48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7" fillId="5" borderId="0" xfId="0" applyNumberFormat="1" applyFont="1" applyFill="1" applyBorder="1" applyAlignment="1">
      <alignment horizontal="center" vertical="top"/>
    </xf>
    <xf numFmtId="165" fontId="17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7" fillId="29" borderId="32" xfId="118" applyAlignment="1">
      <alignment horizontal="center" vertical="center" wrapText="1"/>
    </xf>
    <xf numFmtId="0" fontId="1" fillId="29" borderId="32" xfId="118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11072"/>
        <c:axId val="185438976"/>
      </c:barChart>
      <c:catAx>
        <c:axId val="185411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38976"/>
        <c:crosses val="autoZero"/>
        <c:auto val="1"/>
        <c:lblAlgn val="ctr"/>
        <c:lblOffset val="100"/>
        <c:noMultiLvlLbl val="0"/>
      </c:catAx>
      <c:valAx>
        <c:axId val="18543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1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478971</xdr:colOff>
      <xdr:row>2</xdr:row>
      <xdr:rowOff>43544</xdr:rowOff>
    </xdr:from>
    <xdr:to>
      <xdr:col>16</xdr:col>
      <xdr:colOff>665366</xdr:colOff>
      <xdr:row>9</xdr:row>
      <xdr:rowOff>154442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4571" y="522515"/>
          <a:ext cx="2450624" cy="1656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3</xdr:row>
      <xdr:rowOff>142875</xdr:rowOff>
    </xdr:from>
    <xdr:to>
      <xdr:col>21</xdr:col>
      <xdr:colOff>29944</xdr:colOff>
      <xdr:row>18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236220</xdr:colOff>
      <xdr:row>1</xdr:row>
      <xdr:rowOff>45720</xdr:rowOff>
    </xdr:from>
    <xdr:to>
      <xdr:col>9</xdr:col>
      <xdr:colOff>845820</xdr:colOff>
      <xdr:row>7</xdr:row>
      <xdr:rowOff>98762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22860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4"/>
  <sheetViews>
    <sheetView tabSelected="1" zoomScale="85" zoomScaleNormal="85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43" customWidth="1"/>
    <col min="6" max="6" width="11" style="144" customWidth="1"/>
    <col min="7" max="7" width="10.33203125" style="144" customWidth="1"/>
    <col min="8" max="8" width="12.44140625" style="144" customWidth="1"/>
    <col min="9" max="9" width="7.6640625" style="144" customWidth="1"/>
    <col min="10" max="10" width="13.88671875" style="144" customWidth="1"/>
    <col min="11" max="11" width="14.44140625" style="144" customWidth="1"/>
    <col min="12" max="12" width="11.88671875" style="144" customWidth="1"/>
    <col min="13" max="13" width="15.109375" style="144" customWidth="1"/>
    <col min="14" max="16" width="16.44140625" style="144" customWidth="1"/>
    <col min="17" max="17" width="13.5546875" style="144" customWidth="1"/>
    <col min="18" max="18" width="12.44140625" style="144" customWidth="1"/>
  </cols>
  <sheetData>
    <row r="1" spans="1:18" x14ac:dyDescent="0.3">
      <c r="A1" s="53"/>
      <c r="B1" s="54"/>
      <c r="C1" s="54"/>
      <c r="D1" s="55"/>
      <c r="E1" s="138"/>
      <c r="F1" s="103"/>
      <c r="G1" s="103"/>
      <c r="H1" s="103"/>
      <c r="I1" s="104"/>
      <c r="J1" s="104"/>
      <c r="K1" s="105"/>
      <c r="L1" s="104"/>
      <c r="M1" s="105"/>
      <c r="N1" s="105"/>
      <c r="O1" s="105"/>
      <c r="P1" s="105"/>
      <c r="Q1" s="103"/>
      <c r="R1" s="106"/>
    </row>
    <row r="2" spans="1:18" ht="21" customHeight="1" x14ac:dyDescent="0.3">
      <c r="A2" s="164" t="s">
        <v>23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17.399999999999999" x14ac:dyDescent="0.3">
      <c r="A3" s="56"/>
      <c r="B3" s="33"/>
      <c r="C3" s="33"/>
      <c r="D3" s="32"/>
      <c r="E3" s="31"/>
      <c r="F3" s="34"/>
      <c r="G3" s="51"/>
      <c r="H3" s="51"/>
      <c r="I3" s="52"/>
      <c r="J3" s="74"/>
      <c r="K3" s="102"/>
      <c r="L3" s="74"/>
      <c r="M3" s="52"/>
      <c r="N3" s="52"/>
      <c r="O3" s="52"/>
      <c r="P3" s="52"/>
      <c r="Q3" s="52"/>
      <c r="R3" s="57"/>
    </row>
    <row r="4" spans="1:18" ht="18.600000000000001" customHeight="1" x14ac:dyDescent="0.3">
      <c r="A4" s="56"/>
      <c r="B4" s="33"/>
      <c r="C4" s="33"/>
      <c r="D4" s="32"/>
      <c r="E4" s="37" t="s">
        <v>0</v>
      </c>
      <c r="F4" s="34"/>
      <c r="G4" s="34"/>
      <c r="H4" s="34"/>
      <c r="I4" s="34"/>
      <c r="J4" s="34"/>
      <c r="K4" s="101"/>
      <c r="L4" s="34"/>
      <c r="M4" s="35"/>
      <c r="N4" s="35"/>
      <c r="O4" s="35"/>
      <c r="P4" s="35"/>
      <c r="Q4" s="36"/>
      <c r="R4" s="58"/>
    </row>
    <row r="5" spans="1:18" ht="17.399999999999999" x14ac:dyDescent="0.3">
      <c r="A5" s="56"/>
      <c r="B5" s="33"/>
      <c r="C5" s="33"/>
      <c r="D5" s="32"/>
      <c r="E5" s="1" t="s">
        <v>1</v>
      </c>
      <c r="F5" s="34"/>
      <c r="G5" s="172"/>
      <c r="H5" s="172"/>
      <c r="I5" s="173"/>
      <c r="J5" s="173"/>
      <c r="K5" s="173"/>
      <c r="L5" s="173"/>
      <c r="M5" s="173"/>
      <c r="N5" s="173"/>
      <c r="O5" s="173"/>
      <c r="P5" s="173"/>
      <c r="Q5" s="173"/>
      <c r="R5" s="174"/>
    </row>
    <row r="6" spans="1:18" ht="17.399999999999999" x14ac:dyDescent="0.3">
      <c r="A6" s="56"/>
      <c r="B6" s="33"/>
      <c r="C6" s="33"/>
      <c r="D6" s="32"/>
      <c r="E6" s="1" t="s">
        <v>2</v>
      </c>
      <c r="F6" s="34"/>
      <c r="G6" s="51"/>
      <c r="H6" s="51"/>
      <c r="I6" s="52"/>
      <c r="J6" s="74"/>
      <c r="K6" s="102"/>
      <c r="L6" s="74"/>
      <c r="M6" s="52"/>
      <c r="N6" s="52"/>
      <c r="O6" s="52"/>
      <c r="P6" s="52"/>
      <c r="Q6" s="52"/>
      <c r="R6" s="57"/>
    </row>
    <row r="7" spans="1:18" ht="17.399999999999999" x14ac:dyDescent="0.3">
      <c r="A7" s="56"/>
      <c r="B7" s="33"/>
      <c r="C7" s="33"/>
      <c r="D7" s="32"/>
      <c r="E7" s="1" t="s">
        <v>3</v>
      </c>
      <c r="F7" s="34"/>
      <c r="G7" s="172"/>
      <c r="H7" s="172"/>
      <c r="I7" s="173"/>
      <c r="J7" s="173"/>
      <c r="K7" s="173"/>
      <c r="L7" s="173"/>
      <c r="M7" s="173"/>
      <c r="N7" s="173"/>
      <c r="O7" s="173"/>
      <c r="P7" s="173"/>
      <c r="Q7" s="173"/>
      <c r="R7" s="174"/>
    </row>
    <row r="8" spans="1:18" ht="17.399999999999999" x14ac:dyDescent="0.3">
      <c r="A8" s="56"/>
      <c r="B8" s="33"/>
      <c r="C8" s="33"/>
      <c r="D8" s="32"/>
      <c r="E8" s="1" t="s">
        <v>4</v>
      </c>
      <c r="F8" s="34"/>
      <c r="G8" s="172"/>
      <c r="H8" s="172"/>
      <c r="I8" s="173"/>
      <c r="J8" s="173"/>
      <c r="K8" s="173"/>
      <c r="L8" s="173"/>
      <c r="M8" s="173"/>
      <c r="N8" s="173"/>
      <c r="O8" s="173"/>
      <c r="P8" s="173"/>
      <c r="Q8" s="173"/>
      <c r="R8" s="174"/>
    </row>
    <row r="9" spans="1:18" ht="17.399999999999999" x14ac:dyDescent="0.3">
      <c r="A9" s="56"/>
      <c r="B9" s="33"/>
      <c r="C9" s="33"/>
      <c r="D9" s="32"/>
      <c r="E9" s="31"/>
      <c r="F9" s="34"/>
      <c r="G9" s="51"/>
      <c r="H9" s="51"/>
      <c r="I9" s="52"/>
      <c r="J9" s="74"/>
      <c r="K9" s="102"/>
      <c r="L9" s="74"/>
      <c r="M9" s="52"/>
      <c r="N9" s="52"/>
      <c r="O9" s="52"/>
      <c r="P9" s="52"/>
      <c r="Q9" s="52"/>
      <c r="R9" s="57"/>
    </row>
    <row r="10" spans="1:18" ht="17.399999999999999" x14ac:dyDescent="0.3">
      <c r="A10" s="56"/>
      <c r="B10" s="33"/>
      <c r="C10" s="33"/>
      <c r="D10" s="32"/>
      <c r="E10" s="31"/>
      <c r="F10" s="34"/>
      <c r="G10" s="51"/>
      <c r="H10" s="51"/>
      <c r="I10" s="52"/>
      <c r="J10" s="74"/>
      <c r="K10" s="102"/>
      <c r="L10" s="74"/>
      <c r="M10" s="52"/>
      <c r="N10" s="52"/>
      <c r="O10" s="52"/>
      <c r="P10" s="52"/>
      <c r="Q10" s="52"/>
      <c r="R10" s="57"/>
    </row>
    <row r="11" spans="1:18" ht="14.4" customHeight="1" x14ac:dyDescent="0.3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</row>
    <row r="12" spans="1:18" ht="15.6" customHeight="1" x14ac:dyDescent="0.3">
      <c r="A12" s="56"/>
      <c r="B12" s="33"/>
      <c r="C12" s="33"/>
      <c r="D12" s="32"/>
      <c r="E12" s="165" t="s">
        <v>229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/>
    </row>
    <row r="13" spans="1:18" ht="15.6" customHeight="1" x14ac:dyDescent="0.3">
      <c r="A13" s="56"/>
      <c r="B13" s="33"/>
      <c r="C13" s="33"/>
      <c r="D13" s="32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/>
    </row>
    <row r="14" spans="1:18" x14ac:dyDescent="0.3">
      <c r="A14" s="59"/>
      <c r="B14" s="39"/>
      <c r="C14" s="39"/>
      <c r="D14" s="38"/>
      <c r="E14" s="40"/>
      <c r="F14" s="41"/>
      <c r="G14" s="41"/>
      <c r="H14" s="41"/>
      <c r="I14" s="41"/>
      <c r="J14" s="41"/>
      <c r="K14" s="127"/>
      <c r="L14" s="41"/>
      <c r="M14" s="42"/>
      <c r="N14" s="167">
        <f ca="1">TODAY()</f>
        <v>45680</v>
      </c>
      <c r="O14" s="167"/>
      <c r="P14" s="167"/>
      <c r="Q14" s="167"/>
      <c r="R14" s="168"/>
    </row>
    <row r="15" spans="1:18" ht="44.1" customHeight="1" x14ac:dyDescent="0.3">
      <c r="A15" s="146" t="s">
        <v>5</v>
      </c>
      <c r="B15" s="146" t="s">
        <v>6</v>
      </c>
      <c r="C15" s="146" t="s">
        <v>26</v>
      </c>
      <c r="D15" s="146" t="s">
        <v>7</v>
      </c>
      <c r="E15" s="146" t="s">
        <v>8</v>
      </c>
      <c r="F15" s="146" t="s">
        <v>9</v>
      </c>
      <c r="G15" s="146" t="s">
        <v>10</v>
      </c>
      <c r="H15" s="146" t="s">
        <v>11</v>
      </c>
      <c r="I15" s="146" t="s">
        <v>12</v>
      </c>
      <c r="J15" s="146" t="s">
        <v>44</v>
      </c>
      <c r="K15" s="146" t="s">
        <v>46</v>
      </c>
      <c r="L15" s="146" t="s">
        <v>45</v>
      </c>
      <c r="M15" s="146" t="s">
        <v>13</v>
      </c>
      <c r="N15" s="146" t="s">
        <v>14</v>
      </c>
      <c r="O15" s="146" t="s">
        <v>24</v>
      </c>
      <c r="P15" s="146" t="s">
        <v>25</v>
      </c>
      <c r="Q15" s="146" t="s">
        <v>15</v>
      </c>
      <c r="R15" s="146" t="s">
        <v>16</v>
      </c>
    </row>
    <row r="16" spans="1:18" ht="17.399999999999999" x14ac:dyDescent="0.3">
      <c r="A16" s="60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115"/>
      <c r="L16" s="5"/>
      <c r="M16" s="5"/>
      <c r="N16" s="5"/>
      <c r="O16" s="5"/>
      <c r="P16" s="5"/>
      <c r="Q16" s="6"/>
      <c r="R16" s="61"/>
    </row>
    <row r="17" spans="1:18" x14ac:dyDescent="0.3">
      <c r="A17" s="62">
        <f>IF(F17="","", COUNTA($F17:F$17))</f>
        <v>1</v>
      </c>
      <c r="B17" s="7"/>
      <c r="C17" s="7"/>
      <c r="D17" s="8"/>
      <c r="E17" s="141" t="s">
        <v>48</v>
      </c>
      <c r="F17" s="92">
        <v>1</v>
      </c>
      <c r="G17" s="121">
        <v>0</v>
      </c>
      <c r="H17" s="92">
        <f t="shared" ref="H17:H25" si="0">F17*(1+G17)</f>
        <v>1</v>
      </c>
      <c r="I17" s="92" t="s">
        <v>38</v>
      </c>
      <c r="J17" s="136" t="s">
        <v>47</v>
      </c>
      <c r="K17" s="136" t="s">
        <v>47</v>
      </c>
      <c r="L17" s="137">
        <v>0</v>
      </c>
      <c r="M17" s="116">
        <v>0</v>
      </c>
      <c r="N17" s="116">
        <v>0</v>
      </c>
      <c r="O17" s="116">
        <f t="shared" ref="O17:O25" si="1">H17*M17</f>
        <v>0</v>
      </c>
      <c r="P17" s="116">
        <f t="shared" ref="P17:P25" si="2">H17*N17</f>
        <v>0</v>
      </c>
      <c r="Q17" s="117">
        <f>O17+P17</f>
        <v>0</v>
      </c>
      <c r="R17" s="123"/>
    </row>
    <row r="18" spans="1:18" x14ac:dyDescent="0.3">
      <c r="A18" s="62">
        <f>IF(F18="","", COUNTA($F$17:F18))</f>
        <v>2</v>
      </c>
      <c r="B18" s="7"/>
      <c r="C18" s="7"/>
      <c r="D18" s="8"/>
      <c r="E18" s="141" t="s">
        <v>49</v>
      </c>
      <c r="F18" s="92">
        <v>1</v>
      </c>
      <c r="G18" s="121">
        <v>0</v>
      </c>
      <c r="H18" s="92">
        <f t="shared" si="0"/>
        <v>1</v>
      </c>
      <c r="I18" s="92" t="s">
        <v>38</v>
      </c>
      <c r="J18" s="136" t="s">
        <v>47</v>
      </c>
      <c r="K18" s="136" t="s">
        <v>47</v>
      </c>
      <c r="L18" s="137">
        <v>0</v>
      </c>
      <c r="M18" s="116">
        <v>0</v>
      </c>
      <c r="N18" s="116">
        <v>0</v>
      </c>
      <c r="O18" s="116">
        <f t="shared" si="1"/>
        <v>0</v>
      </c>
      <c r="P18" s="116">
        <f t="shared" si="2"/>
        <v>0</v>
      </c>
      <c r="Q18" s="117">
        <f t="shared" ref="Q18:Q25" si="3">O18+P18</f>
        <v>0</v>
      </c>
      <c r="R18" s="123"/>
    </row>
    <row r="19" spans="1:18" x14ac:dyDescent="0.3">
      <c r="A19" s="62">
        <f>IF(F19="","", COUNTA($F$17:F19))</f>
        <v>3</v>
      </c>
      <c r="B19" s="7"/>
      <c r="C19" s="7"/>
      <c r="D19" s="8"/>
      <c r="E19" s="141" t="s">
        <v>50</v>
      </c>
      <c r="F19" s="92">
        <v>1</v>
      </c>
      <c r="G19" s="121">
        <v>0</v>
      </c>
      <c r="H19" s="92">
        <f t="shared" si="0"/>
        <v>1</v>
      </c>
      <c r="I19" s="92" t="s">
        <v>38</v>
      </c>
      <c r="J19" s="136" t="s">
        <v>47</v>
      </c>
      <c r="K19" s="136" t="s">
        <v>47</v>
      </c>
      <c r="L19" s="137">
        <v>0</v>
      </c>
      <c r="M19" s="116">
        <v>0</v>
      </c>
      <c r="N19" s="116">
        <v>0</v>
      </c>
      <c r="O19" s="116">
        <f t="shared" si="1"/>
        <v>0</v>
      </c>
      <c r="P19" s="116">
        <f t="shared" si="2"/>
        <v>0</v>
      </c>
      <c r="Q19" s="117">
        <f t="shared" si="3"/>
        <v>0</v>
      </c>
      <c r="R19" s="123"/>
    </row>
    <row r="20" spans="1:18" x14ac:dyDescent="0.3">
      <c r="A20" s="62">
        <f>IF(F20="","", COUNTA($F$17:F20))</f>
        <v>4</v>
      </c>
      <c r="B20" s="7"/>
      <c r="C20" s="7"/>
      <c r="D20" s="8"/>
      <c r="E20" s="141" t="s">
        <v>51</v>
      </c>
      <c r="F20" s="92">
        <v>1</v>
      </c>
      <c r="G20" s="121">
        <v>0</v>
      </c>
      <c r="H20" s="92">
        <f t="shared" si="0"/>
        <v>1</v>
      </c>
      <c r="I20" s="92" t="s">
        <v>38</v>
      </c>
      <c r="J20" s="136" t="s">
        <v>47</v>
      </c>
      <c r="K20" s="136" t="s">
        <v>47</v>
      </c>
      <c r="L20" s="137">
        <v>0</v>
      </c>
      <c r="M20" s="116">
        <v>0</v>
      </c>
      <c r="N20" s="116">
        <v>0</v>
      </c>
      <c r="O20" s="116">
        <f t="shared" si="1"/>
        <v>0</v>
      </c>
      <c r="P20" s="116">
        <f t="shared" si="2"/>
        <v>0</v>
      </c>
      <c r="Q20" s="117">
        <f t="shared" si="3"/>
        <v>0</v>
      </c>
      <c r="R20" s="123"/>
    </row>
    <row r="21" spans="1:18" x14ac:dyDescent="0.3">
      <c r="A21" s="62">
        <f>IF(F21="","", COUNTA($F$17:F21))</f>
        <v>5</v>
      </c>
      <c r="B21" s="7"/>
      <c r="C21" s="7"/>
      <c r="D21" s="8"/>
      <c r="E21" s="141" t="s">
        <v>52</v>
      </c>
      <c r="F21" s="92">
        <v>1</v>
      </c>
      <c r="G21" s="121">
        <v>0</v>
      </c>
      <c r="H21" s="92">
        <f t="shared" si="0"/>
        <v>1</v>
      </c>
      <c r="I21" s="92" t="s">
        <v>38</v>
      </c>
      <c r="J21" s="136" t="s">
        <v>47</v>
      </c>
      <c r="K21" s="136" t="s">
        <v>47</v>
      </c>
      <c r="L21" s="137">
        <v>0</v>
      </c>
      <c r="M21" s="116">
        <v>0</v>
      </c>
      <c r="N21" s="116">
        <v>0</v>
      </c>
      <c r="O21" s="116">
        <f t="shared" si="1"/>
        <v>0</v>
      </c>
      <c r="P21" s="116">
        <f t="shared" si="2"/>
        <v>0</v>
      </c>
      <c r="Q21" s="117">
        <f t="shared" si="3"/>
        <v>0</v>
      </c>
      <c r="R21" s="123"/>
    </row>
    <row r="22" spans="1:18" x14ac:dyDescent="0.3">
      <c r="A22" s="62">
        <f>IF(F22="","", COUNTA($F$17:F22))</f>
        <v>6</v>
      </c>
      <c r="B22" s="7"/>
      <c r="C22" s="7"/>
      <c r="D22" s="8"/>
      <c r="E22" s="141" t="s">
        <v>53</v>
      </c>
      <c r="F22" s="92">
        <v>1</v>
      </c>
      <c r="G22" s="121">
        <v>0</v>
      </c>
      <c r="H22" s="92">
        <f t="shared" si="0"/>
        <v>1</v>
      </c>
      <c r="I22" s="92" t="s">
        <v>38</v>
      </c>
      <c r="J22" s="136" t="s">
        <v>47</v>
      </c>
      <c r="K22" s="136" t="s">
        <v>47</v>
      </c>
      <c r="L22" s="137">
        <v>0</v>
      </c>
      <c r="M22" s="116">
        <v>0</v>
      </c>
      <c r="N22" s="116">
        <v>0</v>
      </c>
      <c r="O22" s="116">
        <f t="shared" si="1"/>
        <v>0</v>
      </c>
      <c r="P22" s="116">
        <f t="shared" si="2"/>
        <v>0</v>
      </c>
      <c r="Q22" s="117">
        <f t="shared" si="3"/>
        <v>0</v>
      </c>
      <c r="R22" s="123"/>
    </row>
    <row r="23" spans="1:18" x14ac:dyDescent="0.3">
      <c r="A23" s="62">
        <f>IF(F23="","", COUNTA($F$17:F23))</f>
        <v>7</v>
      </c>
      <c r="B23" s="7"/>
      <c r="C23" s="7"/>
      <c r="D23" s="8"/>
      <c r="E23" s="141" t="s">
        <v>54</v>
      </c>
      <c r="F23" s="92">
        <v>1</v>
      </c>
      <c r="G23" s="121">
        <v>0</v>
      </c>
      <c r="H23" s="92">
        <f t="shared" si="0"/>
        <v>1</v>
      </c>
      <c r="I23" s="92" t="s">
        <v>38</v>
      </c>
      <c r="J23" s="136" t="s">
        <v>47</v>
      </c>
      <c r="K23" s="136" t="s">
        <v>47</v>
      </c>
      <c r="L23" s="137">
        <v>0</v>
      </c>
      <c r="M23" s="116">
        <v>0</v>
      </c>
      <c r="N23" s="116">
        <v>0</v>
      </c>
      <c r="O23" s="116">
        <f t="shared" si="1"/>
        <v>0</v>
      </c>
      <c r="P23" s="116">
        <f t="shared" si="2"/>
        <v>0</v>
      </c>
      <c r="Q23" s="117">
        <f t="shared" si="3"/>
        <v>0</v>
      </c>
      <c r="R23" s="123"/>
    </row>
    <row r="24" spans="1:18" x14ac:dyDescent="0.3">
      <c r="A24" s="62">
        <f>IF(F24="","", COUNTA($F$17:F24))</f>
        <v>8</v>
      </c>
      <c r="B24" s="7"/>
      <c r="C24" s="7"/>
      <c r="D24" s="8"/>
      <c r="E24" s="141" t="s">
        <v>55</v>
      </c>
      <c r="F24" s="92">
        <v>1</v>
      </c>
      <c r="G24" s="121">
        <v>0</v>
      </c>
      <c r="H24" s="92">
        <f t="shared" si="0"/>
        <v>1</v>
      </c>
      <c r="I24" s="92" t="s">
        <v>38</v>
      </c>
      <c r="J24" s="136" t="s">
        <v>47</v>
      </c>
      <c r="K24" s="136" t="s">
        <v>47</v>
      </c>
      <c r="L24" s="137">
        <v>0</v>
      </c>
      <c r="M24" s="116">
        <v>0</v>
      </c>
      <c r="N24" s="116">
        <v>0</v>
      </c>
      <c r="O24" s="116">
        <f t="shared" si="1"/>
        <v>0</v>
      </c>
      <c r="P24" s="116">
        <f t="shared" si="2"/>
        <v>0</v>
      </c>
      <c r="Q24" s="117">
        <f t="shared" si="3"/>
        <v>0</v>
      </c>
      <c r="R24" s="123"/>
    </row>
    <row r="25" spans="1:18" x14ac:dyDescent="0.3">
      <c r="A25" s="62">
        <f>IF(F25="","", COUNTA($F$17:F25))</f>
        <v>9</v>
      </c>
      <c r="B25" s="7"/>
      <c r="C25" s="7"/>
      <c r="D25" s="8"/>
      <c r="E25" s="141" t="s">
        <v>56</v>
      </c>
      <c r="F25" s="92">
        <v>1</v>
      </c>
      <c r="G25" s="121">
        <v>0</v>
      </c>
      <c r="H25" s="92">
        <f t="shared" si="0"/>
        <v>1</v>
      </c>
      <c r="I25" s="92" t="s">
        <v>38</v>
      </c>
      <c r="J25" s="136" t="s">
        <v>47</v>
      </c>
      <c r="K25" s="136" t="s">
        <v>47</v>
      </c>
      <c r="L25" s="137">
        <v>0</v>
      </c>
      <c r="M25" s="116">
        <v>0</v>
      </c>
      <c r="N25" s="116">
        <v>0</v>
      </c>
      <c r="O25" s="116">
        <f t="shared" si="1"/>
        <v>0</v>
      </c>
      <c r="P25" s="116">
        <f t="shared" si="2"/>
        <v>0</v>
      </c>
      <c r="Q25" s="117">
        <f t="shared" si="3"/>
        <v>0</v>
      </c>
      <c r="R25" s="123"/>
    </row>
    <row r="26" spans="1:18" x14ac:dyDescent="0.3">
      <c r="A26" s="62"/>
      <c r="B26" s="7"/>
      <c r="C26" s="7"/>
      <c r="D26" s="8"/>
      <c r="E26" s="9"/>
      <c r="F26" s="10"/>
      <c r="G26" s="10"/>
      <c r="H26" s="11"/>
      <c r="I26" s="10"/>
      <c r="J26" s="69"/>
      <c r="K26" s="116"/>
      <c r="L26" s="10"/>
      <c r="M26" s="12"/>
      <c r="N26" s="12"/>
      <c r="O26" s="12"/>
      <c r="P26" s="12"/>
      <c r="Q26" s="13"/>
      <c r="R26" s="64"/>
    </row>
    <row r="27" spans="1:18" ht="17.399999999999999" x14ac:dyDescent="0.3">
      <c r="A27" s="65"/>
      <c r="B27" s="14"/>
      <c r="C27" s="14"/>
      <c r="D27" s="15"/>
      <c r="E27" s="147" t="s">
        <v>28</v>
      </c>
      <c r="F27" s="16"/>
      <c r="G27" s="16"/>
      <c r="H27" s="17"/>
      <c r="I27" s="16"/>
      <c r="J27" s="16"/>
      <c r="K27" s="147">
        <f>SUM(K17:K26)</f>
        <v>0</v>
      </c>
      <c r="L27" s="16"/>
      <c r="M27" s="18"/>
      <c r="N27" s="18"/>
      <c r="O27" s="148">
        <f>SUM(O17:O26)</f>
        <v>0</v>
      </c>
      <c r="P27" s="148">
        <f>SUM(P17:P26)</f>
        <v>0</v>
      </c>
      <c r="Q27" s="19"/>
      <c r="R27" s="148">
        <f>SUM(Q17:Q26)</f>
        <v>0</v>
      </c>
    </row>
    <row r="28" spans="1:18" x14ac:dyDescent="0.3">
      <c r="A28" s="66"/>
      <c r="B28" s="20"/>
      <c r="C28" s="20"/>
      <c r="D28" s="21"/>
      <c r="E28" s="22"/>
      <c r="F28" s="23"/>
      <c r="G28" s="23"/>
      <c r="H28" s="24"/>
      <c r="I28" s="23"/>
      <c r="J28" s="23"/>
      <c r="K28" s="119"/>
      <c r="L28" s="23"/>
      <c r="M28" s="25"/>
      <c r="N28" s="25"/>
      <c r="O28" s="25"/>
      <c r="P28" s="25"/>
      <c r="Q28" s="26"/>
      <c r="R28" s="67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310000</v>
      </c>
      <c r="E29" s="80" t="s">
        <v>17</v>
      </c>
      <c r="F29" s="80"/>
      <c r="G29" s="80"/>
      <c r="H29" s="80"/>
      <c r="I29" s="81"/>
      <c r="J29" s="5"/>
      <c r="K29" s="115"/>
      <c r="L29" s="5"/>
      <c r="M29" s="5"/>
      <c r="N29" s="5"/>
      <c r="O29" s="5"/>
      <c r="P29" s="5"/>
      <c r="Q29" s="6"/>
      <c r="R29" s="61"/>
    </row>
    <row r="30" spans="1:18" x14ac:dyDescent="0.3">
      <c r="A30" s="62"/>
      <c r="B30" s="27"/>
      <c r="C30" s="27"/>
      <c r="D30" s="28"/>
      <c r="E30" s="132" t="s">
        <v>74</v>
      </c>
      <c r="F30" s="118"/>
      <c r="G30" s="118"/>
      <c r="H30" s="130"/>
      <c r="I30" s="118"/>
      <c r="J30" s="118"/>
      <c r="K30" s="119"/>
      <c r="L30" s="118"/>
      <c r="M30" s="119"/>
      <c r="N30" s="119"/>
      <c r="O30" s="119"/>
      <c r="P30" s="119"/>
      <c r="Q30" s="120"/>
      <c r="R30" s="124"/>
    </row>
    <row r="31" spans="1:18" s="89" customFormat="1" x14ac:dyDescent="0.3">
      <c r="A31" s="122">
        <f>IF(F31="","", COUNTA($F$17:F31))</f>
        <v>10</v>
      </c>
      <c r="B31" s="90"/>
      <c r="C31" s="90"/>
      <c r="D31" s="91"/>
      <c r="E31" s="140" t="s">
        <v>67</v>
      </c>
      <c r="F31" s="135">
        <v>1117</v>
      </c>
      <c r="G31" s="133">
        <v>0.1</v>
      </c>
      <c r="H31" s="129">
        <f>G31*F31+F31</f>
        <v>1228.7</v>
      </c>
      <c r="I31" s="134" t="s">
        <v>63</v>
      </c>
      <c r="J31" s="136" t="s">
        <v>47</v>
      </c>
      <c r="K31" s="136" t="s">
        <v>47</v>
      </c>
      <c r="L31" s="137">
        <v>0</v>
      </c>
      <c r="M31" s="116">
        <v>0</v>
      </c>
      <c r="N31" s="116">
        <v>0</v>
      </c>
      <c r="O31" s="116">
        <f t="shared" ref="O31:O37" si="4">H31*M31</f>
        <v>0</v>
      </c>
      <c r="P31" s="116">
        <f t="shared" ref="P31:P37" si="5">H31*N31</f>
        <v>0</v>
      </c>
      <c r="Q31" s="117">
        <f t="shared" ref="Q31:Q37" si="6">O31+P31</f>
        <v>0</v>
      </c>
      <c r="R31" s="123"/>
    </row>
    <row r="32" spans="1:18" s="89" customFormat="1" x14ac:dyDescent="0.3">
      <c r="A32" s="122">
        <f>IF(F32="","", COUNTA($F$17:F32))</f>
        <v>11</v>
      </c>
      <c r="B32" s="90"/>
      <c r="C32" s="90"/>
      <c r="D32" s="91"/>
      <c r="E32" s="140" t="s">
        <v>68</v>
      </c>
      <c r="F32" s="135">
        <v>640</v>
      </c>
      <c r="G32" s="133">
        <v>0.1</v>
      </c>
      <c r="H32" s="129">
        <f t="shared" ref="H32:H37" si="7">G32*F32+F32</f>
        <v>704</v>
      </c>
      <c r="I32" s="134" t="s">
        <v>63</v>
      </c>
      <c r="J32" s="136" t="s">
        <v>47</v>
      </c>
      <c r="K32" s="136" t="s">
        <v>47</v>
      </c>
      <c r="L32" s="137">
        <v>0</v>
      </c>
      <c r="M32" s="116">
        <v>0</v>
      </c>
      <c r="N32" s="116">
        <v>0</v>
      </c>
      <c r="O32" s="116">
        <f t="shared" si="4"/>
        <v>0</v>
      </c>
      <c r="P32" s="116">
        <f t="shared" si="5"/>
        <v>0</v>
      </c>
      <c r="Q32" s="117">
        <f t="shared" si="6"/>
        <v>0</v>
      </c>
      <c r="R32" s="123"/>
    </row>
    <row r="33" spans="1:18" s="89" customFormat="1" x14ac:dyDescent="0.3">
      <c r="A33" s="122">
        <f>IF(F33="","", COUNTA($F$17:F33))</f>
        <v>12</v>
      </c>
      <c r="B33" s="90"/>
      <c r="C33" s="90"/>
      <c r="D33" s="91"/>
      <c r="E33" s="140" t="s">
        <v>69</v>
      </c>
      <c r="F33" s="135">
        <v>1762</v>
      </c>
      <c r="G33" s="133">
        <v>0.1</v>
      </c>
      <c r="H33" s="129">
        <f t="shared" si="7"/>
        <v>1938.2</v>
      </c>
      <c r="I33" s="134" t="s">
        <v>63</v>
      </c>
      <c r="J33" s="136" t="s">
        <v>47</v>
      </c>
      <c r="K33" s="136" t="s">
        <v>47</v>
      </c>
      <c r="L33" s="137">
        <v>0</v>
      </c>
      <c r="M33" s="116">
        <v>0</v>
      </c>
      <c r="N33" s="116">
        <v>0</v>
      </c>
      <c r="O33" s="116">
        <f t="shared" si="4"/>
        <v>0</v>
      </c>
      <c r="P33" s="116">
        <f t="shared" si="5"/>
        <v>0</v>
      </c>
      <c r="Q33" s="117">
        <f t="shared" si="6"/>
        <v>0</v>
      </c>
      <c r="R33" s="123"/>
    </row>
    <row r="34" spans="1:18" s="89" customFormat="1" x14ac:dyDescent="0.3">
      <c r="A34" s="122">
        <f>IF(F34="","", COUNTA($F$17:F34))</f>
        <v>13</v>
      </c>
      <c r="B34" s="90"/>
      <c r="C34" s="90"/>
      <c r="D34" s="91"/>
      <c r="E34" s="140" t="s">
        <v>70</v>
      </c>
      <c r="F34" s="135">
        <v>2129</v>
      </c>
      <c r="G34" s="133">
        <v>0.1</v>
      </c>
      <c r="H34" s="129">
        <f t="shared" si="7"/>
        <v>2341.9</v>
      </c>
      <c r="I34" s="134" t="s">
        <v>63</v>
      </c>
      <c r="J34" s="136" t="s">
        <v>47</v>
      </c>
      <c r="K34" s="136" t="s">
        <v>47</v>
      </c>
      <c r="L34" s="137">
        <v>0</v>
      </c>
      <c r="M34" s="116">
        <v>0</v>
      </c>
      <c r="N34" s="116">
        <v>0</v>
      </c>
      <c r="O34" s="116">
        <f t="shared" si="4"/>
        <v>0</v>
      </c>
      <c r="P34" s="116">
        <f t="shared" si="5"/>
        <v>0</v>
      </c>
      <c r="Q34" s="117">
        <f t="shared" si="6"/>
        <v>0</v>
      </c>
      <c r="R34" s="123"/>
    </row>
    <row r="35" spans="1:18" s="89" customFormat="1" x14ac:dyDescent="0.3">
      <c r="A35" s="122">
        <f>IF(F35="","", COUNTA($F$17:F35))</f>
        <v>14</v>
      </c>
      <c r="B35" s="90"/>
      <c r="C35" s="90"/>
      <c r="D35" s="91"/>
      <c r="E35" s="140" t="s">
        <v>71</v>
      </c>
      <c r="F35" s="135">
        <v>2129</v>
      </c>
      <c r="G35" s="133">
        <v>0.1</v>
      </c>
      <c r="H35" s="129">
        <f t="shared" si="7"/>
        <v>2341.9</v>
      </c>
      <c r="I35" s="134" t="s">
        <v>63</v>
      </c>
      <c r="J35" s="136" t="s">
        <v>47</v>
      </c>
      <c r="K35" s="136" t="s">
        <v>47</v>
      </c>
      <c r="L35" s="137">
        <v>0</v>
      </c>
      <c r="M35" s="116">
        <v>0</v>
      </c>
      <c r="N35" s="116">
        <v>0</v>
      </c>
      <c r="O35" s="116">
        <f t="shared" si="4"/>
        <v>0</v>
      </c>
      <c r="P35" s="116">
        <f t="shared" si="5"/>
        <v>0</v>
      </c>
      <c r="Q35" s="117">
        <f t="shared" si="6"/>
        <v>0</v>
      </c>
      <c r="R35" s="123"/>
    </row>
    <row r="36" spans="1:18" s="89" customFormat="1" x14ac:dyDescent="0.3">
      <c r="A36" s="122">
        <f>IF(F36="","", COUNTA($F$17:F36))</f>
        <v>15</v>
      </c>
      <c r="B36" s="90"/>
      <c r="C36" s="90"/>
      <c r="D36" s="91"/>
      <c r="E36" s="140" t="s">
        <v>72</v>
      </c>
      <c r="F36" s="135">
        <v>348</v>
      </c>
      <c r="G36" s="133">
        <v>0.1</v>
      </c>
      <c r="H36" s="129">
        <f t="shared" si="7"/>
        <v>382.8</v>
      </c>
      <c r="I36" s="134" t="s">
        <v>63</v>
      </c>
      <c r="J36" s="136" t="s">
        <v>47</v>
      </c>
      <c r="K36" s="136" t="s">
        <v>47</v>
      </c>
      <c r="L36" s="137">
        <v>0</v>
      </c>
      <c r="M36" s="116">
        <v>0</v>
      </c>
      <c r="N36" s="116">
        <v>0</v>
      </c>
      <c r="O36" s="116">
        <f t="shared" si="4"/>
        <v>0</v>
      </c>
      <c r="P36" s="116">
        <f t="shared" si="5"/>
        <v>0</v>
      </c>
      <c r="Q36" s="117">
        <f t="shared" si="6"/>
        <v>0</v>
      </c>
      <c r="R36" s="123"/>
    </row>
    <row r="37" spans="1:18" s="89" customFormat="1" x14ac:dyDescent="0.3">
      <c r="A37" s="122">
        <f>IF(F37="","", COUNTA($F$17:F37))</f>
        <v>16</v>
      </c>
      <c r="B37" s="90"/>
      <c r="C37" s="90"/>
      <c r="D37" s="91"/>
      <c r="E37" s="140" t="s">
        <v>73</v>
      </c>
      <c r="F37" s="135">
        <v>1782</v>
      </c>
      <c r="G37" s="133">
        <v>0.1</v>
      </c>
      <c r="H37" s="129">
        <f t="shared" si="7"/>
        <v>1960.2</v>
      </c>
      <c r="I37" s="134" t="s">
        <v>63</v>
      </c>
      <c r="J37" s="136" t="s">
        <v>47</v>
      </c>
      <c r="K37" s="136" t="s">
        <v>47</v>
      </c>
      <c r="L37" s="137">
        <v>0</v>
      </c>
      <c r="M37" s="116">
        <v>0</v>
      </c>
      <c r="N37" s="116">
        <v>0</v>
      </c>
      <c r="O37" s="116">
        <f t="shared" si="4"/>
        <v>0</v>
      </c>
      <c r="P37" s="116">
        <f t="shared" si="5"/>
        <v>0</v>
      </c>
      <c r="Q37" s="117">
        <f t="shared" si="6"/>
        <v>0</v>
      </c>
      <c r="R37" s="123"/>
    </row>
    <row r="38" spans="1:18" x14ac:dyDescent="0.3">
      <c r="A38" s="62" t="str">
        <f>IF(F38="","", COUNTA($F$29:F38))</f>
        <v/>
      </c>
      <c r="B38" s="27"/>
      <c r="C38" s="27"/>
      <c r="D38" s="28"/>
      <c r="E38" s="78"/>
      <c r="F38" s="84"/>
      <c r="G38" s="84"/>
      <c r="H38" s="85"/>
      <c r="I38" s="84"/>
      <c r="J38" s="10"/>
      <c r="K38" s="116"/>
      <c r="L38" s="10"/>
      <c r="M38" s="12"/>
      <c r="N38" s="12"/>
      <c r="O38" s="12"/>
      <c r="P38" s="12"/>
      <c r="Q38" s="13"/>
      <c r="R38" s="68"/>
    </row>
    <row r="39" spans="1:18" ht="17.399999999999999" x14ac:dyDescent="0.3">
      <c r="A39" s="65"/>
      <c r="B39" s="14"/>
      <c r="C39" s="14"/>
      <c r="D39" s="15"/>
      <c r="E39" s="147" t="s">
        <v>18</v>
      </c>
      <c r="F39" s="82"/>
      <c r="G39" s="82"/>
      <c r="H39" s="86"/>
      <c r="I39" s="82"/>
      <c r="J39" s="16"/>
      <c r="K39" s="147">
        <f>SUM(K30:K38)</f>
        <v>0</v>
      </c>
      <c r="L39" s="16"/>
      <c r="M39" s="76"/>
      <c r="N39" s="76"/>
      <c r="O39" s="148">
        <f>SUM(O29:O38)</f>
        <v>0</v>
      </c>
      <c r="P39" s="148">
        <f>SUM(P30:P38)</f>
        <v>0</v>
      </c>
      <c r="Q39" s="77"/>
      <c r="R39" s="148">
        <f>SUM(Q30:Q38)</f>
        <v>0</v>
      </c>
    </row>
    <row r="40" spans="1:18" x14ac:dyDescent="0.3">
      <c r="A40" s="66"/>
      <c r="B40" s="20"/>
      <c r="C40" s="20"/>
      <c r="D40" s="21"/>
      <c r="E40" s="79"/>
      <c r="F40" s="83"/>
      <c r="G40" s="83"/>
      <c r="H40" s="87"/>
      <c r="I40" s="83"/>
      <c r="J40" s="23"/>
      <c r="K40" s="119"/>
      <c r="L40" s="23"/>
      <c r="M40" s="25"/>
      <c r="N40" s="25"/>
      <c r="O40" s="25"/>
      <c r="P40" s="25"/>
      <c r="Q40" s="26"/>
      <c r="R40" s="67"/>
    </row>
    <row r="41" spans="1:18" ht="17.399999999999999" x14ac:dyDescent="0.3">
      <c r="A41" s="2" t="str">
        <f>IF(F41="","", COUNTA($F$17:F41))</f>
        <v/>
      </c>
      <c r="B41" s="2"/>
      <c r="C41" s="2"/>
      <c r="D41" s="3">
        <v>320000</v>
      </c>
      <c r="E41" s="80" t="s">
        <v>228</v>
      </c>
      <c r="F41" s="80"/>
      <c r="G41" s="80"/>
      <c r="H41" s="80"/>
      <c r="I41" s="81"/>
      <c r="J41" s="5"/>
      <c r="K41" s="115"/>
      <c r="L41" s="5"/>
      <c r="M41" s="5"/>
      <c r="N41" s="5"/>
      <c r="O41" s="5"/>
      <c r="P41" s="5"/>
      <c r="Q41" s="6"/>
      <c r="R41" s="61"/>
    </row>
    <row r="42" spans="1:18" x14ac:dyDescent="0.3">
      <c r="A42" s="62"/>
      <c r="B42" s="27"/>
      <c r="C42" s="27"/>
      <c r="D42" s="28"/>
      <c r="E42" s="132" t="s">
        <v>75</v>
      </c>
      <c r="F42" s="118"/>
      <c r="G42" s="118"/>
      <c r="H42" s="130"/>
      <c r="I42" s="118"/>
      <c r="J42" s="118"/>
      <c r="K42" s="119"/>
      <c r="L42" s="118"/>
      <c r="M42" s="119"/>
      <c r="N42" s="119"/>
      <c r="O42" s="119"/>
      <c r="P42" s="119"/>
      <c r="Q42" s="120"/>
      <c r="R42" s="124"/>
    </row>
    <row r="43" spans="1:18" s="93" customFormat="1" x14ac:dyDescent="0.3">
      <c r="A43" s="97"/>
      <c r="B43" s="95"/>
      <c r="C43" s="95"/>
      <c r="D43" s="96"/>
      <c r="E43" s="132" t="s">
        <v>76</v>
      </c>
      <c r="F43" s="118"/>
      <c r="G43" s="118"/>
      <c r="H43" s="130"/>
      <c r="I43" s="118"/>
      <c r="J43" s="118"/>
      <c r="K43" s="119"/>
      <c r="L43" s="118"/>
      <c r="M43" s="119"/>
      <c r="N43" s="119"/>
      <c r="O43" s="119"/>
      <c r="P43" s="119"/>
      <c r="Q43" s="120"/>
      <c r="R43" s="124"/>
    </row>
    <row r="44" spans="1:18" s="93" customFormat="1" x14ac:dyDescent="0.3">
      <c r="A44" s="122">
        <f>IF(F44="","", COUNTA($F$17:F44))</f>
        <v>17</v>
      </c>
      <c r="B44" s="95"/>
      <c r="C44" s="95"/>
      <c r="D44" s="96"/>
      <c r="E44" s="139" t="s">
        <v>211</v>
      </c>
      <c r="F44" s="135">
        <v>8912</v>
      </c>
      <c r="G44" s="133">
        <v>0.1</v>
      </c>
      <c r="H44" s="129">
        <f t="shared" ref="H44:H47" si="8">F44+F44*G44</f>
        <v>9803.2000000000007</v>
      </c>
      <c r="I44" s="134" t="s">
        <v>62</v>
      </c>
      <c r="J44" s="136" t="s">
        <v>47</v>
      </c>
      <c r="K44" s="136" t="s">
        <v>47</v>
      </c>
      <c r="L44" s="137">
        <v>0</v>
      </c>
      <c r="M44" s="116">
        <v>0</v>
      </c>
      <c r="N44" s="116">
        <v>0</v>
      </c>
      <c r="O44" s="116">
        <f t="shared" ref="O44:O47" si="9">H44*M44</f>
        <v>0</v>
      </c>
      <c r="P44" s="116">
        <f t="shared" ref="P44:P47" si="10">H44*N44</f>
        <v>0</v>
      </c>
      <c r="Q44" s="117">
        <f t="shared" ref="Q44:Q47" si="11">O44+P44</f>
        <v>0</v>
      </c>
      <c r="R44" s="123"/>
    </row>
    <row r="45" spans="1:18" s="93" customFormat="1" x14ac:dyDescent="0.3">
      <c r="A45" s="122">
        <f>IF(F45="","", COUNTA($F$17:F45))</f>
        <v>18</v>
      </c>
      <c r="B45" s="95"/>
      <c r="C45" s="95"/>
      <c r="D45" s="96"/>
      <c r="E45" s="139" t="s">
        <v>212</v>
      </c>
      <c r="F45" s="135">
        <v>2341</v>
      </c>
      <c r="G45" s="133">
        <v>0.1</v>
      </c>
      <c r="H45" s="129">
        <f t="shared" si="8"/>
        <v>2575.1</v>
      </c>
      <c r="I45" s="134" t="s">
        <v>62</v>
      </c>
      <c r="J45" s="136" t="s">
        <v>47</v>
      </c>
      <c r="K45" s="136" t="s">
        <v>47</v>
      </c>
      <c r="L45" s="137">
        <v>0</v>
      </c>
      <c r="M45" s="116">
        <v>0</v>
      </c>
      <c r="N45" s="116">
        <v>0</v>
      </c>
      <c r="O45" s="116">
        <f t="shared" si="9"/>
        <v>0</v>
      </c>
      <c r="P45" s="116">
        <f t="shared" si="10"/>
        <v>0</v>
      </c>
      <c r="Q45" s="117">
        <f t="shared" si="11"/>
        <v>0</v>
      </c>
      <c r="R45" s="123"/>
    </row>
    <row r="46" spans="1:18" s="93" customFormat="1" ht="46.8" x14ac:dyDescent="0.3">
      <c r="A46" s="122">
        <f>IF(F46="","", COUNTA($F$17:F46))</f>
        <v>19</v>
      </c>
      <c r="B46" s="95"/>
      <c r="C46" s="95"/>
      <c r="D46" s="96"/>
      <c r="E46" s="139" t="s">
        <v>224</v>
      </c>
      <c r="F46" s="135">
        <v>4029</v>
      </c>
      <c r="G46" s="133">
        <v>0.1</v>
      </c>
      <c r="H46" s="129">
        <f t="shared" si="8"/>
        <v>4431.8999999999996</v>
      </c>
      <c r="I46" s="134" t="s">
        <v>62</v>
      </c>
      <c r="J46" s="136" t="s">
        <v>47</v>
      </c>
      <c r="K46" s="136" t="s">
        <v>47</v>
      </c>
      <c r="L46" s="137">
        <v>0</v>
      </c>
      <c r="M46" s="116">
        <v>0</v>
      </c>
      <c r="N46" s="116">
        <v>0</v>
      </c>
      <c r="O46" s="116">
        <f t="shared" si="9"/>
        <v>0</v>
      </c>
      <c r="P46" s="116">
        <f t="shared" si="10"/>
        <v>0</v>
      </c>
      <c r="Q46" s="117">
        <f t="shared" si="11"/>
        <v>0</v>
      </c>
      <c r="R46" s="123"/>
    </row>
    <row r="47" spans="1:18" s="93" customFormat="1" ht="31.2" x14ac:dyDescent="0.3">
      <c r="A47" s="122">
        <f>IF(F47="","", COUNTA($F$17:F47))</f>
        <v>20</v>
      </c>
      <c r="B47" s="95"/>
      <c r="C47" s="95"/>
      <c r="D47" s="96"/>
      <c r="E47" s="139" t="s">
        <v>225</v>
      </c>
      <c r="F47" s="135">
        <v>343</v>
      </c>
      <c r="G47" s="133">
        <v>0.1</v>
      </c>
      <c r="H47" s="129">
        <f t="shared" si="8"/>
        <v>377.3</v>
      </c>
      <c r="I47" s="134" t="s">
        <v>62</v>
      </c>
      <c r="J47" s="136" t="s">
        <v>47</v>
      </c>
      <c r="K47" s="136" t="s">
        <v>47</v>
      </c>
      <c r="L47" s="137">
        <v>0</v>
      </c>
      <c r="M47" s="116">
        <v>0</v>
      </c>
      <c r="N47" s="116">
        <v>0</v>
      </c>
      <c r="O47" s="116">
        <f t="shared" si="9"/>
        <v>0</v>
      </c>
      <c r="P47" s="116">
        <f t="shared" si="10"/>
        <v>0</v>
      </c>
      <c r="Q47" s="117">
        <f t="shared" si="11"/>
        <v>0</v>
      </c>
      <c r="R47" s="123"/>
    </row>
    <row r="48" spans="1:18" s="93" customFormat="1" x14ac:dyDescent="0.3">
      <c r="A48" s="97"/>
      <c r="B48" s="95"/>
      <c r="C48" s="95"/>
      <c r="D48" s="96"/>
      <c r="E48" s="132" t="s">
        <v>77</v>
      </c>
      <c r="F48" s="118"/>
      <c r="G48" s="118"/>
      <c r="H48" s="130"/>
      <c r="I48" s="118"/>
      <c r="J48" s="118"/>
      <c r="K48" s="119"/>
      <c r="L48" s="118"/>
      <c r="M48" s="119"/>
      <c r="N48" s="119"/>
      <c r="O48" s="119"/>
      <c r="P48" s="119"/>
      <c r="Q48" s="120"/>
      <c r="R48" s="124"/>
    </row>
    <row r="49" spans="1:18" s="93" customFormat="1" x14ac:dyDescent="0.3">
      <c r="A49" s="122">
        <f>IF(F49="","", COUNTA($F$17:F49))</f>
        <v>21</v>
      </c>
      <c r="B49" s="95"/>
      <c r="C49" s="95"/>
      <c r="D49" s="96"/>
      <c r="E49" s="139" t="s">
        <v>213</v>
      </c>
      <c r="F49" s="135">
        <v>1002</v>
      </c>
      <c r="G49" s="133">
        <v>0.1</v>
      </c>
      <c r="H49" s="129">
        <f t="shared" ref="H49:H51" si="12">F49+F49*G49</f>
        <v>1102.2</v>
      </c>
      <c r="I49" s="134" t="s">
        <v>62</v>
      </c>
      <c r="J49" s="136" t="s">
        <v>47</v>
      </c>
      <c r="K49" s="136" t="s">
        <v>47</v>
      </c>
      <c r="L49" s="137">
        <v>0</v>
      </c>
      <c r="M49" s="116">
        <v>0</v>
      </c>
      <c r="N49" s="116">
        <v>0</v>
      </c>
      <c r="O49" s="116">
        <f t="shared" ref="O49:O51" si="13">H49*M49</f>
        <v>0</v>
      </c>
      <c r="P49" s="116">
        <f t="shared" ref="P49:P51" si="14">H49*N49</f>
        <v>0</v>
      </c>
      <c r="Q49" s="117">
        <f t="shared" ref="Q49:Q51" si="15">O49+P49</f>
        <v>0</v>
      </c>
      <c r="R49" s="123"/>
    </row>
    <row r="50" spans="1:18" s="93" customFormat="1" ht="46.8" x14ac:dyDescent="0.3">
      <c r="A50" s="122">
        <f>IF(F50="","", COUNTA($F$17:F50))</f>
        <v>22</v>
      </c>
      <c r="B50" s="95"/>
      <c r="C50" s="95"/>
      <c r="D50" s="96"/>
      <c r="E50" s="139" t="s">
        <v>226</v>
      </c>
      <c r="F50" s="135">
        <v>8992</v>
      </c>
      <c r="G50" s="133">
        <v>0.1</v>
      </c>
      <c r="H50" s="129">
        <f t="shared" si="12"/>
        <v>9891.2000000000007</v>
      </c>
      <c r="I50" s="134" t="s">
        <v>62</v>
      </c>
      <c r="J50" s="136" t="s">
        <v>47</v>
      </c>
      <c r="K50" s="136" t="s">
        <v>47</v>
      </c>
      <c r="L50" s="137">
        <v>0</v>
      </c>
      <c r="M50" s="116">
        <v>0</v>
      </c>
      <c r="N50" s="116">
        <v>0</v>
      </c>
      <c r="O50" s="116">
        <f t="shared" si="13"/>
        <v>0</v>
      </c>
      <c r="P50" s="116">
        <f t="shared" si="14"/>
        <v>0</v>
      </c>
      <c r="Q50" s="117">
        <f t="shared" si="15"/>
        <v>0</v>
      </c>
      <c r="R50" s="123"/>
    </row>
    <row r="51" spans="1:18" s="93" customFormat="1" ht="62.4" x14ac:dyDescent="0.3">
      <c r="A51" s="122">
        <f>IF(F51="","", COUNTA($F$17:F51))</f>
        <v>23</v>
      </c>
      <c r="B51" s="95"/>
      <c r="C51" s="95"/>
      <c r="D51" s="96"/>
      <c r="E51" s="139" t="s">
        <v>227</v>
      </c>
      <c r="F51" s="135">
        <v>5622</v>
      </c>
      <c r="G51" s="133">
        <v>0.1</v>
      </c>
      <c r="H51" s="129">
        <f t="shared" si="12"/>
        <v>6184.2</v>
      </c>
      <c r="I51" s="134" t="s">
        <v>62</v>
      </c>
      <c r="J51" s="136" t="s">
        <v>47</v>
      </c>
      <c r="K51" s="136" t="s">
        <v>47</v>
      </c>
      <c r="L51" s="137">
        <v>0</v>
      </c>
      <c r="M51" s="116">
        <v>0</v>
      </c>
      <c r="N51" s="116">
        <v>0</v>
      </c>
      <c r="O51" s="116">
        <f t="shared" si="13"/>
        <v>0</v>
      </c>
      <c r="P51" s="116">
        <f t="shared" si="14"/>
        <v>0</v>
      </c>
      <c r="Q51" s="117">
        <f t="shared" si="15"/>
        <v>0</v>
      </c>
      <c r="R51" s="123"/>
    </row>
    <row r="52" spans="1:18" s="93" customFormat="1" x14ac:dyDescent="0.3">
      <c r="A52" s="97"/>
      <c r="B52" s="95"/>
      <c r="C52" s="95"/>
      <c r="D52" s="96"/>
      <c r="E52" s="132" t="s">
        <v>78</v>
      </c>
      <c r="F52" s="118"/>
      <c r="G52" s="118"/>
      <c r="H52" s="130"/>
      <c r="I52" s="118"/>
      <c r="J52" s="118"/>
      <c r="K52" s="119"/>
      <c r="L52" s="118"/>
      <c r="M52" s="119"/>
      <c r="N52" s="119"/>
      <c r="O52" s="119"/>
      <c r="P52" s="119"/>
      <c r="Q52" s="120"/>
      <c r="R52" s="124"/>
    </row>
    <row r="53" spans="1:18" s="93" customFormat="1" x14ac:dyDescent="0.3">
      <c r="A53" s="122">
        <f>IF(F53="","", COUNTA($F$17:F53))</f>
        <v>24</v>
      </c>
      <c r="B53" s="95"/>
      <c r="C53" s="95"/>
      <c r="D53" s="96"/>
      <c r="E53" s="139" t="s">
        <v>214</v>
      </c>
      <c r="F53" s="135">
        <v>392</v>
      </c>
      <c r="G53" s="133">
        <v>0.1</v>
      </c>
      <c r="H53" s="129">
        <f t="shared" ref="H53:H54" si="16">F53+F53*G53</f>
        <v>431.2</v>
      </c>
      <c r="I53" s="134" t="s">
        <v>62</v>
      </c>
      <c r="J53" s="136" t="s">
        <v>47</v>
      </c>
      <c r="K53" s="136" t="s">
        <v>47</v>
      </c>
      <c r="L53" s="137">
        <v>0</v>
      </c>
      <c r="M53" s="116">
        <v>0</v>
      </c>
      <c r="N53" s="116">
        <v>0</v>
      </c>
      <c r="O53" s="116">
        <f t="shared" ref="O53:O54" si="17">H53*M53</f>
        <v>0</v>
      </c>
      <c r="P53" s="116">
        <f t="shared" ref="P53:P54" si="18">H53*N53</f>
        <v>0</v>
      </c>
      <c r="Q53" s="117">
        <f t="shared" ref="Q53:Q54" si="19">O53+P53</f>
        <v>0</v>
      </c>
      <c r="R53" s="123"/>
    </row>
    <row r="54" spans="1:18" s="93" customFormat="1" x14ac:dyDescent="0.3">
      <c r="A54" s="122">
        <f>IF(F54="","", COUNTA($F$17:F54))</f>
        <v>25</v>
      </c>
      <c r="B54" s="95"/>
      <c r="C54" s="95"/>
      <c r="D54" s="96"/>
      <c r="E54" s="139" t="s">
        <v>215</v>
      </c>
      <c r="F54" s="135">
        <v>127</v>
      </c>
      <c r="G54" s="133">
        <v>0.1</v>
      </c>
      <c r="H54" s="129">
        <f t="shared" si="16"/>
        <v>139.69999999999999</v>
      </c>
      <c r="I54" s="134" t="s">
        <v>62</v>
      </c>
      <c r="J54" s="136" t="s">
        <v>47</v>
      </c>
      <c r="K54" s="136" t="s">
        <v>47</v>
      </c>
      <c r="L54" s="137">
        <v>0</v>
      </c>
      <c r="M54" s="116">
        <v>0</v>
      </c>
      <c r="N54" s="116">
        <v>0</v>
      </c>
      <c r="O54" s="116">
        <f t="shared" si="17"/>
        <v>0</v>
      </c>
      <c r="P54" s="116">
        <f t="shared" si="18"/>
        <v>0</v>
      </c>
      <c r="Q54" s="117">
        <f t="shared" si="19"/>
        <v>0</v>
      </c>
      <c r="R54" s="123"/>
    </row>
    <row r="55" spans="1:18" s="93" customFormat="1" x14ac:dyDescent="0.3">
      <c r="A55" s="97"/>
      <c r="B55" s="95"/>
      <c r="C55" s="95"/>
      <c r="D55" s="96"/>
      <c r="E55" s="132" t="s">
        <v>79</v>
      </c>
      <c r="F55" s="118"/>
      <c r="G55" s="118"/>
      <c r="H55" s="130"/>
      <c r="I55" s="118"/>
      <c r="J55" s="118"/>
      <c r="K55" s="119"/>
      <c r="L55" s="118"/>
      <c r="M55" s="119"/>
      <c r="N55" s="119"/>
      <c r="O55" s="119"/>
      <c r="P55" s="119"/>
      <c r="Q55" s="120"/>
      <c r="R55" s="124"/>
    </row>
    <row r="56" spans="1:18" s="93" customFormat="1" x14ac:dyDescent="0.3">
      <c r="A56" s="122">
        <f>IF(F56="","", COUNTA($F$17:F56))</f>
        <v>26</v>
      </c>
      <c r="B56" s="95"/>
      <c r="C56" s="95"/>
      <c r="D56" s="96"/>
      <c r="E56" s="139" t="s">
        <v>216</v>
      </c>
      <c r="F56" s="135">
        <v>877</v>
      </c>
      <c r="G56" s="133">
        <v>0.1</v>
      </c>
      <c r="H56" s="129">
        <f t="shared" ref="H56:H59" si="20">G56*F56+F56</f>
        <v>964.7</v>
      </c>
      <c r="I56" s="134" t="s">
        <v>64</v>
      </c>
      <c r="J56" s="136" t="s">
        <v>47</v>
      </c>
      <c r="K56" s="136" t="s">
        <v>47</v>
      </c>
      <c r="L56" s="137">
        <v>0</v>
      </c>
      <c r="M56" s="116">
        <v>0</v>
      </c>
      <c r="N56" s="116">
        <v>0</v>
      </c>
      <c r="O56" s="116">
        <f t="shared" ref="O56:O59" si="21">H56*M56</f>
        <v>0</v>
      </c>
      <c r="P56" s="116">
        <f t="shared" ref="P56:P59" si="22">H56*N56</f>
        <v>0</v>
      </c>
      <c r="Q56" s="117">
        <f t="shared" ref="Q56:Q59" si="23">O56+P56</f>
        <v>0</v>
      </c>
      <c r="R56" s="123"/>
    </row>
    <row r="57" spans="1:18" s="93" customFormat="1" x14ac:dyDescent="0.3">
      <c r="A57" s="122">
        <f>IF(F57="","", COUNTA($F$17:F57))</f>
        <v>27</v>
      </c>
      <c r="B57" s="95"/>
      <c r="C57" s="95"/>
      <c r="D57" s="96"/>
      <c r="E57" s="139" t="s">
        <v>217</v>
      </c>
      <c r="F57" s="135">
        <v>1233</v>
      </c>
      <c r="G57" s="133">
        <v>0.1</v>
      </c>
      <c r="H57" s="129">
        <f t="shared" si="20"/>
        <v>1356.3</v>
      </c>
      <c r="I57" s="134" t="s">
        <v>64</v>
      </c>
      <c r="J57" s="136" t="s">
        <v>47</v>
      </c>
      <c r="K57" s="136" t="s">
        <v>47</v>
      </c>
      <c r="L57" s="137">
        <v>0</v>
      </c>
      <c r="M57" s="116">
        <v>0</v>
      </c>
      <c r="N57" s="116">
        <v>0</v>
      </c>
      <c r="O57" s="116">
        <f t="shared" si="21"/>
        <v>0</v>
      </c>
      <c r="P57" s="116">
        <f t="shared" si="22"/>
        <v>0</v>
      </c>
      <c r="Q57" s="117">
        <f t="shared" si="23"/>
        <v>0</v>
      </c>
      <c r="R57" s="123"/>
    </row>
    <row r="58" spans="1:18" s="93" customFormat="1" ht="31.2" x14ac:dyDescent="0.3">
      <c r="A58" s="122">
        <f>IF(F58="","", COUNTA($F$17:F58))</f>
        <v>28</v>
      </c>
      <c r="B58" s="95"/>
      <c r="C58" s="95"/>
      <c r="D58" s="96"/>
      <c r="E58" s="139" t="s">
        <v>218</v>
      </c>
      <c r="F58" s="135">
        <v>1109</v>
      </c>
      <c r="G58" s="133">
        <v>0.1</v>
      </c>
      <c r="H58" s="129">
        <f t="shared" si="20"/>
        <v>1219.9000000000001</v>
      </c>
      <c r="I58" s="134" t="s">
        <v>64</v>
      </c>
      <c r="J58" s="136" t="s">
        <v>47</v>
      </c>
      <c r="K58" s="136" t="s">
        <v>47</v>
      </c>
      <c r="L58" s="137">
        <v>0</v>
      </c>
      <c r="M58" s="116">
        <v>0</v>
      </c>
      <c r="N58" s="116">
        <v>0</v>
      </c>
      <c r="O58" s="116">
        <f t="shared" si="21"/>
        <v>0</v>
      </c>
      <c r="P58" s="116">
        <f t="shared" si="22"/>
        <v>0</v>
      </c>
      <c r="Q58" s="117">
        <f t="shared" si="23"/>
        <v>0</v>
      </c>
      <c r="R58" s="123"/>
    </row>
    <row r="59" spans="1:18" s="93" customFormat="1" ht="31.2" x14ac:dyDescent="0.3">
      <c r="A59" s="122">
        <f>IF(F59="","", COUNTA($F$17:F59))</f>
        <v>29</v>
      </c>
      <c r="B59" s="95"/>
      <c r="C59" s="95"/>
      <c r="D59" s="96"/>
      <c r="E59" s="139" t="s">
        <v>219</v>
      </c>
      <c r="F59" s="135">
        <v>899</v>
      </c>
      <c r="G59" s="133">
        <v>0.1</v>
      </c>
      <c r="H59" s="129">
        <f t="shared" si="20"/>
        <v>988.9</v>
      </c>
      <c r="I59" s="134" t="s">
        <v>64</v>
      </c>
      <c r="J59" s="136" t="s">
        <v>47</v>
      </c>
      <c r="K59" s="136" t="s">
        <v>47</v>
      </c>
      <c r="L59" s="137">
        <v>0</v>
      </c>
      <c r="M59" s="116">
        <v>0</v>
      </c>
      <c r="N59" s="116">
        <v>0</v>
      </c>
      <c r="O59" s="116">
        <f t="shared" si="21"/>
        <v>0</v>
      </c>
      <c r="P59" s="116">
        <f t="shared" si="22"/>
        <v>0</v>
      </c>
      <c r="Q59" s="117">
        <f t="shared" si="23"/>
        <v>0</v>
      </c>
      <c r="R59" s="123"/>
    </row>
    <row r="60" spans="1:18" s="93" customFormat="1" x14ac:dyDescent="0.3">
      <c r="A60" s="97"/>
      <c r="B60" s="95"/>
      <c r="C60" s="95"/>
      <c r="D60" s="96"/>
      <c r="E60" s="132" t="s">
        <v>80</v>
      </c>
      <c r="F60" s="118"/>
      <c r="G60" s="118"/>
      <c r="H60" s="130"/>
      <c r="I60" s="118"/>
      <c r="J60" s="118"/>
      <c r="K60" s="119"/>
      <c r="L60" s="118"/>
      <c r="M60" s="119"/>
      <c r="N60" s="119"/>
      <c r="O60" s="119"/>
      <c r="P60" s="119"/>
      <c r="Q60" s="120"/>
      <c r="R60" s="124"/>
    </row>
    <row r="61" spans="1:18" s="93" customFormat="1" x14ac:dyDescent="0.3">
      <c r="A61" s="122">
        <f>IF(F61="","", COUNTA($F$17:F61))</f>
        <v>30</v>
      </c>
      <c r="B61" s="95"/>
      <c r="C61" s="95"/>
      <c r="D61" s="96"/>
      <c r="E61" s="139" t="s">
        <v>220</v>
      </c>
      <c r="F61" s="135">
        <v>23</v>
      </c>
      <c r="G61" s="133">
        <v>0.1</v>
      </c>
      <c r="H61" s="129">
        <f t="shared" ref="H61" si="24">G61*F61+F61</f>
        <v>25.3</v>
      </c>
      <c r="I61" s="134" t="s">
        <v>63</v>
      </c>
      <c r="J61" s="136" t="s">
        <v>47</v>
      </c>
      <c r="K61" s="136" t="s">
        <v>47</v>
      </c>
      <c r="L61" s="137">
        <v>0</v>
      </c>
      <c r="M61" s="116">
        <v>0</v>
      </c>
      <c r="N61" s="116">
        <v>0</v>
      </c>
      <c r="O61" s="116">
        <f t="shared" ref="O61" si="25">H61*M61</f>
        <v>0</v>
      </c>
      <c r="P61" s="116">
        <f t="shared" ref="P61" si="26">H61*N61</f>
        <v>0</v>
      </c>
      <c r="Q61" s="117">
        <f t="shared" ref="Q61:Q62" si="27">O61+P61</f>
        <v>0</v>
      </c>
      <c r="R61" s="123"/>
    </row>
    <row r="62" spans="1:18" s="93" customFormat="1" x14ac:dyDescent="0.3">
      <c r="A62" s="122">
        <f>IF(F62="","", COUNTA($F$17:F62))</f>
        <v>31</v>
      </c>
      <c r="B62" s="95"/>
      <c r="C62" s="95"/>
      <c r="D62" s="96"/>
      <c r="E62" s="139" t="s">
        <v>221</v>
      </c>
      <c r="F62" s="135">
        <v>66</v>
      </c>
      <c r="G62" s="133">
        <v>0</v>
      </c>
      <c r="H62" s="129">
        <v>1</v>
      </c>
      <c r="I62" s="134" t="s">
        <v>81</v>
      </c>
      <c r="J62" s="136" t="s">
        <v>47</v>
      </c>
      <c r="K62" s="136" t="s">
        <v>47</v>
      </c>
      <c r="L62" s="137">
        <v>0</v>
      </c>
      <c r="M62" s="116">
        <v>0</v>
      </c>
      <c r="N62" s="116">
        <v>0</v>
      </c>
      <c r="O62" s="116">
        <f>H62*M62</f>
        <v>0</v>
      </c>
      <c r="P62" s="116">
        <f>H62*N62</f>
        <v>0</v>
      </c>
      <c r="Q62" s="117">
        <f t="shared" si="27"/>
        <v>0</v>
      </c>
      <c r="R62" s="123"/>
    </row>
    <row r="63" spans="1:18" s="93" customFormat="1" x14ac:dyDescent="0.3">
      <c r="A63" s="97"/>
      <c r="B63" s="95"/>
      <c r="C63" s="95"/>
      <c r="D63" s="96"/>
      <c r="E63" s="132" t="s">
        <v>82</v>
      </c>
      <c r="F63" s="118"/>
      <c r="G63" s="118"/>
      <c r="H63" s="130"/>
      <c r="I63" s="118"/>
      <c r="J63" s="118"/>
      <c r="K63" s="119"/>
      <c r="L63" s="118"/>
      <c r="M63" s="119"/>
      <c r="N63" s="119"/>
      <c r="O63" s="119"/>
      <c r="P63" s="119"/>
      <c r="Q63" s="120"/>
      <c r="R63" s="124"/>
    </row>
    <row r="64" spans="1:18" s="93" customFormat="1" ht="46.8" x14ac:dyDescent="0.3">
      <c r="A64" s="122">
        <f>IF(F64="","", COUNTA($F$17:F64))</f>
        <v>32</v>
      </c>
      <c r="B64" s="95"/>
      <c r="C64" s="95"/>
      <c r="D64" s="96"/>
      <c r="E64" s="139" t="s">
        <v>223</v>
      </c>
      <c r="F64" s="135">
        <v>44</v>
      </c>
      <c r="G64" s="133">
        <v>0.1</v>
      </c>
      <c r="H64" s="129">
        <f t="shared" ref="H64" si="28">G64*F64+F64</f>
        <v>48.4</v>
      </c>
      <c r="I64" s="134" t="s">
        <v>63</v>
      </c>
      <c r="J64" s="136" t="s">
        <v>47</v>
      </c>
      <c r="K64" s="136" t="s">
        <v>47</v>
      </c>
      <c r="L64" s="137">
        <v>0</v>
      </c>
      <c r="M64" s="116">
        <v>0</v>
      </c>
      <c r="N64" s="116">
        <v>0</v>
      </c>
      <c r="O64" s="116">
        <f t="shared" ref="O64" si="29">H64*M64</f>
        <v>0</v>
      </c>
      <c r="P64" s="116">
        <f t="shared" ref="P64" si="30">H64*N64</f>
        <v>0</v>
      </c>
      <c r="Q64" s="117">
        <f t="shared" ref="Q64" si="31">O64+P64</f>
        <v>0</v>
      </c>
      <c r="R64" s="123"/>
    </row>
    <row r="65" spans="1:18" s="93" customFormat="1" x14ac:dyDescent="0.3">
      <c r="A65" s="97"/>
      <c r="B65" s="95"/>
      <c r="C65" s="95"/>
      <c r="D65" s="96"/>
      <c r="E65" s="132" t="s">
        <v>91</v>
      </c>
      <c r="F65" s="118"/>
      <c r="G65" s="118"/>
      <c r="H65" s="130"/>
      <c r="I65" s="118"/>
      <c r="J65" s="118"/>
      <c r="K65" s="119"/>
      <c r="L65" s="118"/>
      <c r="M65" s="119"/>
      <c r="N65" s="119"/>
      <c r="O65" s="119"/>
      <c r="P65" s="119"/>
      <c r="Q65" s="120"/>
      <c r="R65" s="124"/>
    </row>
    <row r="66" spans="1:18" s="93" customFormat="1" x14ac:dyDescent="0.3">
      <c r="A66" s="122">
        <f>IF(F66="","", COUNTA($F$17:F66))</f>
        <v>33</v>
      </c>
      <c r="B66" s="95"/>
      <c r="C66" s="95"/>
      <c r="D66" s="96"/>
      <c r="E66" s="125" t="s">
        <v>92</v>
      </c>
      <c r="F66" s="126">
        <v>968.62</v>
      </c>
      <c r="G66" s="133">
        <v>0.1</v>
      </c>
      <c r="H66" s="129">
        <f>G66*F66+F66</f>
        <v>1065.482</v>
      </c>
      <c r="I66" s="134" t="s">
        <v>64</v>
      </c>
      <c r="J66" s="136" t="s">
        <v>47</v>
      </c>
      <c r="K66" s="136" t="s">
        <v>47</v>
      </c>
      <c r="L66" s="137">
        <v>0</v>
      </c>
      <c r="M66" s="116">
        <v>0</v>
      </c>
      <c r="N66" s="116">
        <v>0</v>
      </c>
      <c r="O66" s="116">
        <f>H66*M66</f>
        <v>0</v>
      </c>
      <c r="P66" s="116">
        <f>H66*N66</f>
        <v>0</v>
      </c>
      <c r="Q66" s="117">
        <f t="shared" ref="Q66" si="32">O66+P66</f>
        <v>0</v>
      </c>
      <c r="R66" s="123"/>
    </row>
    <row r="67" spans="1:18" s="93" customFormat="1" x14ac:dyDescent="0.3">
      <c r="A67" s="97"/>
      <c r="B67" s="95"/>
      <c r="C67" s="95"/>
      <c r="D67" s="96"/>
      <c r="E67" s="132" t="s">
        <v>93</v>
      </c>
      <c r="F67" s="118"/>
      <c r="G67" s="118"/>
      <c r="H67" s="130"/>
      <c r="I67" s="118"/>
      <c r="J67" s="118"/>
      <c r="K67" s="119"/>
      <c r="L67" s="118"/>
      <c r="M67" s="119"/>
      <c r="N67" s="119"/>
      <c r="O67" s="119"/>
      <c r="P67" s="119"/>
      <c r="Q67" s="120"/>
      <c r="R67" s="124"/>
    </row>
    <row r="68" spans="1:18" s="98" customFormat="1" x14ac:dyDescent="0.3">
      <c r="A68" s="122">
        <f>IF(F68="","", COUNTA($F$17:F68))</f>
        <v>34</v>
      </c>
      <c r="B68" s="99"/>
      <c r="C68" s="99"/>
      <c r="D68" s="100"/>
      <c r="E68" s="125" t="s">
        <v>94</v>
      </c>
      <c r="F68" s="126">
        <v>179.6</v>
      </c>
      <c r="G68" s="133">
        <v>0.1</v>
      </c>
      <c r="H68" s="129">
        <f t="shared" ref="H68:H69" si="33">G68*F68+F68</f>
        <v>197.56</v>
      </c>
      <c r="I68" s="134" t="s">
        <v>64</v>
      </c>
      <c r="J68" s="136" t="s">
        <v>47</v>
      </c>
      <c r="K68" s="136" t="s">
        <v>47</v>
      </c>
      <c r="L68" s="137">
        <v>0</v>
      </c>
      <c r="M68" s="116">
        <v>0</v>
      </c>
      <c r="N68" s="116">
        <v>0</v>
      </c>
      <c r="O68" s="116">
        <f t="shared" ref="O68:O69" si="34">H68*M68</f>
        <v>0</v>
      </c>
      <c r="P68" s="116">
        <f t="shared" ref="P68:P69" si="35">H68*N68</f>
        <v>0</v>
      </c>
      <c r="Q68" s="117">
        <f t="shared" ref="Q68:Q69" si="36">O68+P68</f>
        <v>0</v>
      </c>
      <c r="R68" s="123"/>
    </row>
    <row r="69" spans="1:18" s="98" customFormat="1" x14ac:dyDescent="0.3">
      <c r="A69" s="122">
        <f>IF(F69="","", COUNTA($F$17:F69))</f>
        <v>35</v>
      </c>
      <c r="B69" s="99"/>
      <c r="C69" s="99"/>
      <c r="D69" s="100"/>
      <c r="E69" s="125" t="s">
        <v>95</v>
      </c>
      <c r="F69" s="126">
        <v>125.23</v>
      </c>
      <c r="G69" s="133">
        <v>0.1</v>
      </c>
      <c r="H69" s="129">
        <f t="shared" si="33"/>
        <v>137.75300000000001</v>
      </c>
      <c r="I69" s="134" t="s">
        <v>64</v>
      </c>
      <c r="J69" s="136" t="s">
        <v>47</v>
      </c>
      <c r="K69" s="136" t="s">
        <v>47</v>
      </c>
      <c r="L69" s="137">
        <v>0</v>
      </c>
      <c r="M69" s="116">
        <v>0</v>
      </c>
      <c r="N69" s="116">
        <v>0</v>
      </c>
      <c r="O69" s="116">
        <f t="shared" si="34"/>
        <v>0</v>
      </c>
      <c r="P69" s="116">
        <f t="shared" si="35"/>
        <v>0</v>
      </c>
      <c r="Q69" s="117">
        <f t="shared" si="36"/>
        <v>0</v>
      </c>
      <c r="R69" s="123"/>
    </row>
    <row r="70" spans="1:18" s="98" customFormat="1" x14ac:dyDescent="0.3">
      <c r="A70" s="107"/>
      <c r="B70" s="99"/>
      <c r="C70" s="99"/>
      <c r="D70" s="100"/>
      <c r="E70" s="132" t="s">
        <v>96</v>
      </c>
      <c r="F70" s="118"/>
      <c r="G70" s="118"/>
      <c r="H70" s="130"/>
      <c r="I70" s="118"/>
      <c r="J70" s="118"/>
      <c r="K70" s="119"/>
      <c r="L70" s="118"/>
      <c r="M70" s="119"/>
      <c r="N70" s="119"/>
      <c r="O70" s="119"/>
      <c r="P70" s="119"/>
      <c r="Q70" s="120"/>
      <c r="R70" s="124"/>
    </row>
    <row r="71" spans="1:18" s="98" customFormat="1" x14ac:dyDescent="0.3">
      <c r="A71" s="122">
        <f>IF(F71="","", COUNTA($F$17:F71))</f>
        <v>36</v>
      </c>
      <c r="B71" s="99"/>
      <c r="C71" s="99"/>
      <c r="D71" s="100"/>
      <c r="E71" s="131" t="s">
        <v>97</v>
      </c>
      <c r="F71" s="126">
        <v>1838</v>
      </c>
      <c r="G71" s="133">
        <v>0.1</v>
      </c>
      <c r="H71" s="129">
        <f>G71*F71+F71</f>
        <v>2021.8</v>
      </c>
      <c r="I71" s="134" t="s">
        <v>64</v>
      </c>
      <c r="J71" s="136" t="s">
        <v>47</v>
      </c>
      <c r="K71" s="136" t="s">
        <v>47</v>
      </c>
      <c r="L71" s="137">
        <v>0</v>
      </c>
      <c r="M71" s="116">
        <v>0</v>
      </c>
      <c r="N71" s="116">
        <v>0</v>
      </c>
      <c r="O71" s="116">
        <f>H71*M71</f>
        <v>0</v>
      </c>
      <c r="P71" s="116">
        <f>H71*N71</f>
        <v>0</v>
      </c>
      <c r="Q71" s="117">
        <f t="shared" ref="Q71" si="37">O71+P71</f>
        <v>0</v>
      </c>
      <c r="R71" s="123"/>
    </row>
    <row r="72" spans="1:18" s="98" customFormat="1" x14ac:dyDescent="0.3">
      <c r="A72" s="122">
        <f>IF(F72="","", COUNTA($F$17:F72))</f>
        <v>37</v>
      </c>
      <c r="B72" s="99"/>
      <c r="C72" s="99"/>
      <c r="D72" s="100"/>
      <c r="E72" s="131" t="s">
        <v>98</v>
      </c>
      <c r="F72" s="126">
        <v>58</v>
      </c>
      <c r="G72" s="121">
        <v>0</v>
      </c>
      <c r="H72" s="129">
        <f>F72+G72*F72</f>
        <v>58</v>
      </c>
      <c r="I72" s="128" t="s">
        <v>61</v>
      </c>
      <c r="J72" s="136" t="s">
        <v>47</v>
      </c>
      <c r="K72" s="136" t="s">
        <v>47</v>
      </c>
      <c r="L72" s="137">
        <v>0</v>
      </c>
      <c r="M72" s="116">
        <v>0</v>
      </c>
      <c r="N72" s="116">
        <v>0</v>
      </c>
      <c r="O72" s="116">
        <f>H72*M72</f>
        <v>0</v>
      </c>
      <c r="P72" s="116">
        <f>H72*N72</f>
        <v>0</v>
      </c>
      <c r="Q72" s="117">
        <f>O72+P72</f>
        <v>0</v>
      </c>
      <c r="R72" s="123"/>
    </row>
    <row r="73" spans="1:18" s="98" customFormat="1" x14ac:dyDescent="0.3">
      <c r="A73" s="122">
        <f>IF(F73="","", COUNTA($F$17:F73))</f>
        <v>38</v>
      </c>
      <c r="B73" s="99"/>
      <c r="C73" s="99"/>
      <c r="D73" s="100"/>
      <c r="E73" s="131" t="s">
        <v>99</v>
      </c>
      <c r="F73" s="126">
        <v>327.01</v>
      </c>
      <c r="G73" s="133">
        <v>0.1</v>
      </c>
      <c r="H73" s="129">
        <f>F73+F73*G73</f>
        <v>359.71100000000001</v>
      </c>
      <c r="I73" s="134" t="s">
        <v>62</v>
      </c>
      <c r="J73" s="136" t="s">
        <v>47</v>
      </c>
      <c r="K73" s="136" t="s">
        <v>47</v>
      </c>
      <c r="L73" s="137">
        <v>0</v>
      </c>
      <c r="M73" s="116">
        <v>0</v>
      </c>
      <c r="N73" s="116">
        <v>0</v>
      </c>
      <c r="O73" s="116">
        <f>H73*M73</f>
        <v>0</v>
      </c>
      <c r="P73" s="116">
        <f>H73*N73</f>
        <v>0</v>
      </c>
      <c r="Q73" s="117">
        <f>O73+P73</f>
        <v>0</v>
      </c>
      <c r="R73" s="123"/>
    </row>
    <row r="74" spans="1:18" s="98" customFormat="1" x14ac:dyDescent="0.3">
      <c r="A74" s="122">
        <f>IF(F74="","", COUNTA($F$17:F74))</f>
        <v>39</v>
      </c>
      <c r="B74" s="99"/>
      <c r="C74" s="99"/>
      <c r="D74" s="100"/>
      <c r="E74" s="131" t="s">
        <v>100</v>
      </c>
      <c r="F74" s="126">
        <v>358.03</v>
      </c>
      <c r="G74" s="133">
        <v>0.1</v>
      </c>
      <c r="H74" s="129">
        <f>G74*F74+F74</f>
        <v>393.83299999999997</v>
      </c>
      <c r="I74" s="134" t="s">
        <v>64</v>
      </c>
      <c r="J74" s="136" t="s">
        <v>47</v>
      </c>
      <c r="K74" s="136" t="s">
        <v>47</v>
      </c>
      <c r="L74" s="137">
        <v>0</v>
      </c>
      <c r="M74" s="116">
        <v>0</v>
      </c>
      <c r="N74" s="116">
        <v>0</v>
      </c>
      <c r="O74" s="116">
        <f>H74*M74</f>
        <v>0</v>
      </c>
      <c r="P74" s="116">
        <f>H74*N74</f>
        <v>0</v>
      </c>
      <c r="Q74" s="117">
        <f t="shared" ref="Q74" si="38">O74+P74</f>
        <v>0</v>
      </c>
      <c r="R74" s="123"/>
    </row>
    <row r="75" spans="1:18" s="93" customFormat="1" x14ac:dyDescent="0.3">
      <c r="A75" s="97"/>
      <c r="B75" s="95"/>
      <c r="C75" s="95"/>
      <c r="D75" s="96"/>
      <c r="E75" s="132" t="s">
        <v>222</v>
      </c>
      <c r="F75" s="118"/>
      <c r="G75" s="118"/>
      <c r="H75" s="130"/>
      <c r="I75" s="118"/>
      <c r="J75" s="118"/>
      <c r="K75" s="119"/>
      <c r="L75" s="118"/>
      <c r="M75" s="119"/>
      <c r="N75" s="119"/>
      <c r="O75" s="119"/>
      <c r="P75" s="119"/>
      <c r="Q75" s="120"/>
      <c r="R75" s="124"/>
    </row>
    <row r="76" spans="1:18" s="93" customFormat="1" x14ac:dyDescent="0.3">
      <c r="A76" s="122">
        <f>IF(F76="","", COUNTA($F$17:F76))</f>
        <v>40</v>
      </c>
      <c r="B76" s="95"/>
      <c r="C76" s="95"/>
      <c r="D76" s="96"/>
      <c r="E76" s="139" t="s">
        <v>83</v>
      </c>
      <c r="F76" s="135">
        <v>8</v>
      </c>
      <c r="G76" s="133">
        <v>0</v>
      </c>
      <c r="H76" s="129">
        <f>F76+G76*F76</f>
        <v>8</v>
      </c>
      <c r="I76" s="128" t="s">
        <v>61</v>
      </c>
      <c r="J76" s="136" t="s">
        <v>47</v>
      </c>
      <c r="K76" s="136" t="s">
        <v>47</v>
      </c>
      <c r="L76" s="137">
        <v>0</v>
      </c>
      <c r="M76" s="116">
        <v>0</v>
      </c>
      <c r="N76" s="116">
        <v>0</v>
      </c>
      <c r="O76" s="116">
        <f>H76*M76</f>
        <v>0</v>
      </c>
      <c r="P76" s="116">
        <f>H76*N76</f>
        <v>0</v>
      </c>
      <c r="Q76" s="117">
        <f>O76+P76</f>
        <v>0</v>
      </c>
      <c r="R76" s="123"/>
    </row>
    <row r="77" spans="1:18" s="93" customFormat="1" x14ac:dyDescent="0.3">
      <c r="A77" s="122">
        <f>IF(F77="","", COUNTA($F$17:F77))</f>
        <v>41</v>
      </c>
      <c r="B77" s="95"/>
      <c r="C77" s="95"/>
      <c r="D77" s="96"/>
      <c r="E77" s="139" t="s">
        <v>84</v>
      </c>
      <c r="F77" s="135">
        <v>102</v>
      </c>
      <c r="G77" s="133">
        <v>0.1</v>
      </c>
      <c r="H77" s="129">
        <f t="shared" ref="H77:H79" si="39">G77*F77+F77</f>
        <v>112.2</v>
      </c>
      <c r="I77" s="134" t="s">
        <v>63</v>
      </c>
      <c r="J77" s="136" t="s">
        <v>47</v>
      </c>
      <c r="K77" s="136" t="s">
        <v>47</v>
      </c>
      <c r="L77" s="137">
        <v>0</v>
      </c>
      <c r="M77" s="116">
        <v>0</v>
      </c>
      <c r="N77" s="116">
        <v>0</v>
      </c>
      <c r="O77" s="116">
        <f t="shared" ref="O77:O79" si="40">H77*M77</f>
        <v>0</v>
      </c>
      <c r="P77" s="116">
        <f t="shared" ref="P77:P79" si="41">H77*N77</f>
        <v>0</v>
      </c>
      <c r="Q77" s="117">
        <f t="shared" ref="Q77:Q79" si="42">O77+P77</f>
        <v>0</v>
      </c>
      <c r="R77" s="123"/>
    </row>
    <row r="78" spans="1:18" s="93" customFormat="1" x14ac:dyDescent="0.3">
      <c r="A78" s="122">
        <f>IF(F78="","", COUNTA($F$17:F78))</f>
        <v>42</v>
      </c>
      <c r="B78" s="95"/>
      <c r="C78" s="95"/>
      <c r="D78" s="96"/>
      <c r="E78" s="139" t="s">
        <v>85</v>
      </c>
      <c r="F78" s="135">
        <v>466</v>
      </c>
      <c r="G78" s="133">
        <v>0.1</v>
      </c>
      <c r="H78" s="129">
        <f t="shared" si="39"/>
        <v>512.6</v>
      </c>
      <c r="I78" s="134" t="s">
        <v>64</v>
      </c>
      <c r="J78" s="136" t="s">
        <v>47</v>
      </c>
      <c r="K78" s="136" t="s">
        <v>47</v>
      </c>
      <c r="L78" s="137">
        <v>0</v>
      </c>
      <c r="M78" s="116">
        <v>0</v>
      </c>
      <c r="N78" s="116">
        <v>0</v>
      </c>
      <c r="O78" s="116">
        <f t="shared" si="40"/>
        <v>0</v>
      </c>
      <c r="P78" s="116">
        <f t="shared" si="41"/>
        <v>0</v>
      </c>
      <c r="Q78" s="117">
        <f t="shared" si="42"/>
        <v>0</v>
      </c>
      <c r="R78" s="123"/>
    </row>
    <row r="79" spans="1:18" s="93" customFormat="1" x14ac:dyDescent="0.3">
      <c r="A79" s="122">
        <f>IF(F79="","", COUNTA($F$17:F79))</f>
        <v>43</v>
      </c>
      <c r="B79" s="95"/>
      <c r="C79" s="95"/>
      <c r="D79" s="96"/>
      <c r="E79" s="139" t="s">
        <v>86</v>
      </c>
      <c r="F79" s="135">
        <v>324</v>
      </c>
      <c r="G79" s="133">
        <v>0.1</v>
      </c>
      <c r="H79" s="129">
        <f t="shared" si="39"/>
        <v>356.4</v>
      </c>
      <c r="I79" s="134" t="s">
        <v>64</v>
      </c>
      <c r="J79" s="136" t="s">
        <v>47</v>
      </c>
      <c r="K79" s="136" t="s">
        <v>47</v>
      </c>
      <c r="L79" s="137">
        <v>0</v>
      </c>
      <c r="M79" s="116">
        <v>0</v>
      </c>
      <c r="N79" s="116">
        <v>0</v>
      </c>
      <c r="O79" s="116">
        <f t="shared" si="40"/>
        <v>0</v>
      </c>
      <c r="P79" s="116">
        <f t="shared" si="41"/>
        <v>0</v>
      </c>
      <c r="Q79" s="117">
        <f t="shared" si="42"/>
        <v>0</v>
      </c>
      <c r="R79" s="123"/>
    </row>
    <row r="80" spans="1:18" s="93" customFormat="1" x14ac:dyDescent="0.3">
      <c r="A80" s="122">
        <f>IF(F80="","", COUNTA($F$17:F80))</f>
        <v>44</v>
      </c>
      <c r="B80" s="95"/>
      <c r="C80" s="95"/>
      <c r="D80" s="96"/>
      <c r="E80" s="139" t="s">
        <v>87</v>
      </c>
      <c r="F80" s="135">
        <v>12</v>
      </c>
      <c r="G80" s="133">
        <v>0</v>
      </c>
      <c r="H80" s="129">
        <f>F80+G80*F80</f>
        <v>12</v>
      </c>
      <c r="I80" s="128" t="s">
        <v>61</v>
      </c>
      <c r="J80" s="136" t="s">
        <v>47</v>
      </c>
      <c r="K80" s="136" t="s">
        <v>47</v>
      </c>
      <c r="L80" s="137">
        <v>0</v>
      </c>
      <c r="M80" s="116">
        <v>0</v>
      </c>
      <c r="N80" s="116">
        <v>0</v>
      </c>
      <c r="O80" s="116">
        <f>H80*M80</f>
        <v>0</v>
      </c>
      <c r="P80" s="116">
        <f>H80*N80</f>
        <v>0</v>
      </c>
      <c r="Q80" s="117">
        <f>O80+P80</f>
        <v>0</v>
      </c>
      <c r="R80" s="123"/>
    </row>
    <row r="81" spans="1:18" s="93" customFormat="1" x14ac:dyDescent="0.3">
      <c r="A81" s="122">
        <f>IF(F81="","", COUNTA($F$17:F81))</f>
        <v>45</v>
      </c>
      <c r="B81" s="95"/>
      <c r="C81" s="95"/>
      <c r="D81" s="96"/>
      <c r="E81" s="139" t="s">
        <v>88</v>
      </c>
      <c r="F81" s="135">
        <v>766</v>
      </c>
      <c r="G81" s="133">
        <v>0.1</v>
      </c>
      <c r="H81" s="129">
        <f>G81*F81+F81</f>
        <v>842.6</v>
      </c>
      <c r="I81" s="134" t="s">
        <v>64</v>
      </c>
      <c r="J81" s="136" t="s">
        <v>47</v>
      </c>
      <c r="K81" s="136" t="s">
        <v>47</v>
      </c>
      <c r="L81" s="137">
        <v>0</v>
      </c>
      <c r="M81" s="116">
        <v>0</v>
      </c>
      <c r="N81" s="116">
        <v>0</v>
      </c>
      <c r="O81" s="116">
        <f>H81*M81</f>
        <v>0</v>
      </c>
      <c r="P81" s="116">
        <f>H81*N81</f>
        <v>0</v>
      </c>
      <c r="Q81" s="117">
        <f t="shared" ref="Q81" si="43">O81+P81</f>
        <v>0</v>
      </c>
      <c r="R81" s="123"/>
    </row>
    <row r="82" spans="1:18" s="93" customFormat="1" x14ac:dyDescent="0.3">
      <c r="A82" s="122">
        <f>IF(F82="","", COUNTA($F$17:F82))</f>
        <v>46</v>
      </c>
      <c r="B82" s="95"/>
      <c r="C82" s="95"/>
      <c r="D82" s="96"/>
      <c r="E82" s="139" t="s">
        <v>89</v>
      </c>
      <c r="F82" s="135">
        <v>45</v>
      </c>
      <c r="G82" s="133">
        <v>0.1</v>
      </c>
      <c r="H82" s="129">
        <f t="shared" ref="H82" si="44">G82*F82+F82</f>
        <v>49.5</v>
      </c>
      <c r="I82" s="134" t="s">
        <v>63</v>
      </c>
      <c r="J82" s="136" t="s">
        <v>47</v>
      </c>
      <c r="K82" s="136" t="s">
        <v>47</v>
      </c>
      <c r="L82" s="137">
        <v>0</v>
      </c>
      <c r="M82" s="116">
        <v>0</v>
      </c>
      <c r="N82" s="116">
        <v>0</v>
      </c>
      <c r="O82" s="116">
        <f t="shared" ref="O82" si="45">H82*M82</f>
        <v>0</v>
      </c>
      <c r="P82" s="116">
        <f t="shared" ref="P82" si="46">H82*N82</f>
        <v>0</v>
      </c>
      <c r="Q82" s="117">
        <f t="shared" ref="Q82:Q83" si="47">O82+P82</f>
        <v>0</v>
      </c>
      <c r="R82" s="123"/>
    </row>
    <row r="83" spans="1:18" s="93" customFormat="1" x14ac:dyDescent="0.3">
      <c r="A83" s="122">
        <f>IF(F83="","", COUNTA($F$17:F83))</f>
        <v>47</v>
      </c>
      <c r="B83" s="95"/>
      <c r="C83" s="95"/>
      <c r="D83" s="96"/>
      <c r="E83" s="139" t="s">
        <v>90</v>
      </c>
      <c r="F83" s="135">
        <v>434</v>
      </c>
      <c r="G83" s="133">
        <v>0.1</v>
      </c>
      <c r="H83" s="129">
        <f>G83*F83+F83</f>
        <v>477.4</v>
      </c>
      <c r="I83" s="134" t="s">
        <v>64</v>
      </c>
      <c r="J83" s="136" t="s">
        <v>47</v>
      </c>
      <c r="K83" s="136" t="s">
        <v>47</v>
      </c>
      <c r="L83" s="137">
        <v>0</v>
      </c>
      <c r="M83" s="116">
        <v>0</v>
      </c>
      <c r="N83" s="116">
        <v>0</v>
      </c>
      <c r="O83" s="116">
        <f>H83*M83</f>
        <v>0</v>
      </c>
      <c r="P83" s="116">
        <f>H83*N83</f>
        <v>0</v>
      </c>
      <c r="Q83" s="117">
        <f t="shared" si="47"/>
        <v>0</v>
      </c>
      <c r="R83" s="123"/>
    </row>
    <row r="84" spans="1:18" s="93" customFormat="1" x14ac:dyDescent="0.3">
      <c r="A84" s="97"/>
      <c r="B84" s="95"/>
      <c r="C84" s="95"/>
      <c r="D84" s="96"/>
      <c r="E84" s="132" t="s">
        <v>101</v>
      </c>
      <c r="F84" s="118"/>
      <c r="G84" s="118"/>
      <c r="H84" s="130"/>
      <c r="I84" s="118"/>
      <c r="J84" s="118"/>
      <c r="K84" s="119"/>
      <c r="L84" s="118"/>
      <c r="M84" s="119"/>
      <c r="N84" s="119"/>
      <c r="O84" s="119"/>
      <c r="P84" s="119"/>
      <c r="Q84" s="120"/>
      <c r="R84" s="124"/>
    </row>
    <row r="85" spans="1:18" s="93" customFormat="1" x14ac:dyDescent="0.3">
      <c r="A85" s="122">
        <f>IF(F85="","", COUNTA($F$17:F85))</f>
        <v>48</v>
      </c>
      <c r="B85" s="95"/>
      <c r="C85" s="95"/>
      <c r="D85" s="96"/>
      <c r="E85" s="125" t="s">
        <v>102</v>
      </c>
      <c r="F85" s="126">
        <v>1</v>
      </c>
      <c r="G85" s="121">
        <v>0</v>
      </c>
      <c r="H85" s="129">
        <f t="shared" ref="H85:H92" si="48">F85+G85*F85</f>
        <v>1</v>
      </c>
      <c r="I85" s="128" t="s">
        <v>61</v>
      </c>
      <c r="J85" s="136" t="s">
        <v>47</v>
      </c>
      <c r="K85" s="136" t="s">
        <v>47</v>
      </c>
      <c r="L85" s="137">
        <v>0</v>
      </c>
      <c r="M85" s="116">
        <v>0</v>
      </c>
      <c r="N85" s="116">
        <v>0</v>
      </c>
      <c r="O85" s="116">
        <f t="shared" ref="O85:O92" si="49">H85*M85</f>
        <v>0</v>
      </c>
      <c r="P85" s="116">
        <f t="shared" ref="P85:P92" si="50">H85*N85</f>
        <v>0</v>
      </c>
      <c r="Q85" s="117">
        <f t="shared" ref="Q85:Q93" si="51">O85+P85</f>
        <v>0</v>
      </c>
      <c r="R85" s="123"/>
    </row>
    <row r="86" spans="1:18" s="93" customFormat="1" x14ac:dyDescent="0.3">
      <c r="A86" s="122">
        <f>IF(F86="","", COUNTA($F$17:F86))</f>
        <v>49</v>
      </c>
      <c r="B86" s="95"/>
      <c r="C86" s="95"/>
      <c r="D86" s="96"/>
      <c r="E86" s="125" t="s">
        <v>103</v>
      </c>
      <c r="F86" s="126">
        <v>5</v>
      </c>
      <c r="G86" s="121">
        <v>0</v>
      </c>
      <c r="H86" s="129">
        <f t="shared" si="48"/>
        <v>5</v>
      </c>
      <c r="I86" s="128" t="s">
        <v>61</v>
      </c>
      <c r="J86" s="136" t="s">
        <v>47</v>
      </c>
      <c r="K86" s="136" t="s">
        <v>47</v>
      </c>
      <c r="L86" s="137">
        <v>0</v>
      </c>
      <c r="M86" s="116">
        <v>0</v>
      </c>
      <c r="N86" s="116">
        <v>0</v>
      </c>
      <c r="O86" s="116">
        <f t="shared" si="49"/>
        <v>0</v>
      </c>
      <c r="P86" s="116">
        <f t="shared" si="50"/>
        <v>0</v>
      </c>
      <c r="Q86" s="117">
        <f t="shared" si="51"/>
        <v>0</v>
      </c>
      <c r="R86" s="123"/>
    </row>
    <row r="87" spans="1:18" s="93" customFormat="1" x14ac:dyDescent="0.3">
      <c r="A87" s="122">
        <f>IF(F87="","", COUNTA($F$17:F87))</f>
        <v>50</v>
      </c>
      <c r="B87" s="95"/>
      <c r="C87" s="95"/>
      <c r="D87" s="96"/>
      <c r="E87" s="125" t="s">
        <v>104</v>
      </c>
      <c r="F87" s="126">
        <v>2</v>
      </c>
      <c r="G87" s="121">
        <v>0</v>
      </c>
      <c r="H87" s="129">
        <f t="shared" si="48"/>
        <v>2</v>
      </c>
      <c r="I87" s="128" t="s">
        <v>61</v>
      </c>
      <c r="J87" s="136" t="s">
        <v>47</v>
      </c>
      <c r="K87" s="136" t="s">
        <v>47</v>
      </c>
      <c r="L87" s="137">
        <v>0</v>
      </c>
      <c r="M87" s="116">
        <v>0</v>
      </c>
      <c r="N87" s="116">
        <v>0</v>
      </c>
      <c r="O87" s="116">
        <f t="shared" si="49"/>
        <v>0</v>
      </c>
      <c r="P87" s="116">
        <f t="shared" si="50"/>
        <v>0</v>
      </c>
      <c r="Q87" s="117">
        <f t="shared" si="51"/>
        <v>0</v>
      </c>
      <c r="R87" s="123"/>
    </row>
    <row r="88" spans="1:18" s="93" customFormat="1" x14ac:dyDescent="0.3">
      <c r="A88" s="122">
        <f>IF(F88="","", COUNTA($F$17:F88))</f>
        <v>51</v>
      </c>
      <c r="B88" s="95"/>
      <c r="C88" s="95"/>
      <c r="D88" s="96"/>
      <c r="E88" s="125" t="s">
        <v>105</v>
      </c>
      <c r="F88" s="126">
        <v>1</v>
      </c>
      <c r="G88" s="121">
        <v>0</v>
      </c>
      <c r="H88" s="129">
        <f t="shared" si="48"/>
        <v>1</v>
      </c>
      <c r="I88" s="128" t="s">
        <v>61</v>
      </c>
      <c r="J88" s="136" t="s">
        <v>47</v>
      </c>
      <c r="K88" s="136" t="s">
        <v>47</v>
      </c>
      <c r="L88" s="137">
        <v>0</v>
      </c>
      <c r="M88" s="116">
        <v>0</v>
      </c>
      <c r="N88" s="116">
        <v>0</v>
      </c>
      <c r="O88" s="116">
        <f t="shared" si="49"/>
        <v>0</v>
      </c>
      <c r="P88" s="116">
        <f t="shared" si="50"/>
        <v>0</v>
      </c>
      <c r="Q88" s="117">
        <f t="shared" si="51"/>
        <v>0</v>
      </c>
      <c r="R88" s="123"/>
    </row>
    <row r="89" spans="1:18" s="93" customFormat="1" x14ac:dyDescent="0.3">
      <c r="A89" s="122">
        <f>IF(F89="","", COUNTA($F$17:F89))</f>
        <v>52</v>
      </c>
      <c r="B89" s="95"/>
      <c r="C89" s="95"/>
      <c r="D89" s="96"/>
      <c r="E89" s="125" t="s">
        <v>106</v>
      </c>
      <c r="F89" s="126">
        <v>1</v>
      </c>
      <c r="G89" s="121">
        <v>0</v>
      </c>
      <c r="H89" s="129">
        <f t="shared" si="48"/>
        <v>1</v>
      </c>
      <c r="I89" s="128" t="s">
        <v>61</v>
      </c>
      <c r="J89" s="136" t="s">
        <v>47</v>
      </c>
      <c r="K89" s="136" t="s">
        <v>47</v>
      </c>
      <c r="L89" s="137">
        <v>0</v>
      </c>
      <c r="M89" s="116">
        <v>0</v>
      </c>
      <c r="N89" s="116">
        <v>0</v>
      </c>
      <c r="O89" s="116">
        <f t="shared" si="49"/>
        <v>0</v>
      </c>
      <c r="P89" s="116">
        <f t="shared" si="50"/>
        <v>0</v>
      </c>
      <c r="Q89" s="117">
        <f t="shared" si="51"/>
        <v>0</v>
      </c>
      <c r="R89" s="123"/>
    </row>
    <row r="90" spans="1:18" s="93" customFormat="1" x14ac:dyDescent="0.3">
      <c r="A90" s="122">
        <f>IF(F90="","", COUNTA($F$17:F90))</f>
        <v>53</v>
      </c>
      <c r="B90" s="95"/>
      <c r="C90" s="95"/>
      <c r="D90" s="96"/>
      <c r="E90" s="125" t="s">
        <v>107</v>
      </c>
      <c r="F90" s="126">
        <v>11</v>
      </c>
      <c r="G90" s="121">
        <v>0</v>
      </c>
      <c r="H90" s="129">
        <f t="shared" si="48"/>
        <v>11</v>
      </c>
      <c r="I90" s="128" t="s">
        <v>61</v>
      </c>
      <c r="J90" s="136" t="s">
        <v>47</v>
      </c>
      <c r="K90" s="136" t="s">
        <v>47</v>
      </c>
      <c r="L90" s="137">
        <v>0</v>
      </c>
      <c r="M90" s="116">
        <v>0</v>
      </c>
      <c r="N90" s="116">
        <v>0</v>
      </c>
      <c r="O90" s="116">
        <f t="shared" si="49"/>
        <v>0</v>
      </c>
      <c r="P90" s="116">
        <f t="shared" si="50"/>
        <v>0</v>
      </c>
      <c r="Q90" s="117">
        <f t="shared" si="51"/>
        <v>0</v>
      </c>
      <c r="R90" s="123"/>
    </row>
    <row r="91" spans="1:18" s="93" customFormat="1" x14ac:dyDescent="0.3">
      <c r="A91" s="122">
        <f>IF(F91="","", COUNTA($F$17:F91))</f>
        <v>54</v>
      </c>
      <c r="B91" s="95"/>
      <c r="C91" s="95"/>
      <c r="D91" s="96"/>
      <c r="E91" s="125" t="s">
        <v>108</v>
      </c>
      <c r="F91" s="126">
        <v>1</v>
      </c>
      <c r="G91" s="121">
        <v>0</v>
      </c>
      <c r="H91" s="129">
        <f t="shared" si="48"/>
        <v>1</v>
      </c>
      <c r="I91" s="128" t="s">
        <v>61</v>
      </c>
      <c r="J91" s="136" t="s">
        <v>47</v>
      </c>
      <c r="K91" s="136" t="s">
        <v>47</v>
      </c>
      <c r="L91" s="137">
        <v>0</v>
      </c>
      <c r="M91" s="116">
        <v>0</v>
      </c>
      <c r="N91" s="116">
        <v>0</v>
      </c>
      <c r="O91" s="116">
        <f t="shared" si="49"/>
        <v>0</v>
      </c>
      <c r="P91" s="116">
        <f t="shared" si="50"/>
        <v>0</v>
      </c>
      <c r="Q91" s="117">
        <f t="shared" si="51"/>
        <v>0</v>
      </c>
      <c r="R91" s="123"/>
    </row>
    <row r="92" spans="1:18" s="93" customFormat="1" x14ac:dyDescent="0.3">
      <c r="A92" s="122">
        <f>IF(F92="","", COUNTA($F$17:F92))</f>
        <v>55</v>
      </c>
      <c r="B92" s="95"/>
      <c r="C92" s="95"/>
      <c r="D92" s="96"/>
      <c r="E92" s="125" t="s">
        <v>109</v>
      </c>
      <c r="F92" s="126">
        <v>3</v>
      </c>
      <c r="G92" s="121">
        <v>0</v>
      </c>
      <c r="H92" s="129">
        <f t="shared" si="48"/>
        <v>3</v>
      </c>
      <c r="I92" s="128" t="s">
        <v>61</v>
      </c>
      <c r="J92" s="136" t="s">
        <v>47</v>
      </c>
      <c r="K92" s="136" t="s">
        <v>47</v>
      </c>
      <c r="L92" s="137">
        <v>0</v>
      </c>
      <c r="M92" s="116">
        <v>0</v>
      </c>
      <c r="N92" s="116">
        <v>0</v>
      </c>
      <c r="O92" s="116">
        <f t="shared" si="49"/>
        <v>0</v>
      </c>
      <c r="P92" s="116">
        <f t="shared" si="50"/>
        <v>0</v>
      </c>
      <c r="Q92" s="117">
        <f t="shared" si="51"/>
        <v>0</v>
      </c>
      <c r="R92" s="123"/>
    </row>
    <row r="93" spans="1:18" s="93" customFormat="1" x14ac:dyDescent="0.3">
      <c r="A93" s="122">
        <f>IF(F93="","", COUNTA($F$17:F93))</f>
        <v>56</v>
      </c>
      <c r="B93" s="95"/>
      <c r="C93" s="95"/>
      <c r="D93" s="96"/>
      <c r="E93" s="125" t="s">
        <v>110</v>
      </c>
      <c r="F93" s="126">
        <v>58.72</v>
      </c>
      <c r="G93" s="133">
        <v>0.1</v>
      </c>
      <c r="H93" s="129">
        <f>G93*F93+F93</f>
        <v>64.591999999999999</v>
      </c>
      <c r="I93" s="134" t="s">
        <v>64</v>
      </c>
      <c r="J93" s="136" t="s">
        <v>47</v>
      </c>
      <c r="K93" s="136" t="s">
        <v>47</v>
      </c>
      <c r="L93" s="137">
        <v>0</v>
      </c>
      <c r="M93" s="116">
        <v>0</v>
      </c>
      <c r="N93" s="116">
        <v>0</v>
      </c>
      <c r="O93" s="116">
        <f>H93*M93</f>
        <v>0</v>
      </c>
      <c r="P93" s="116">
        <f>H93*N93</f>
        <v>0</v>
      </c>
      <c r="Q93" s="117">
        <f t="shared" si="51"/>
        <v>0</v>
      </c>
      <c r="R93" s="123"/>
    </row>
    <row r="94" spans="1:18" s="93" customFormat="1" x14ac:dyDescent="0.3">
      <c r="A94" s="122">
        <f>IF(F94="","", COUNTA($F$17:F94))</f>
        <v>57</v>
      </c>
      <c r="B94" s="95"/>
      <c r="C94" s="95"/>
      <c r="D94" s="96"/>
      <c r="E94" s="125" t="s">
        <v>111</v>
      </c>
      <c r="F94" s="126">
        <v>1</v>
      </c>
      <c r="G94" s="121">
        <v>0</v>
      </c>
      <c r="H94" s="129">
        <f>F94+G94*F94</f>
        <v>1</v>
      </c>
      <c r="I94" s="128" t="s">
        <v>61</v>
      </c>
      <c r="J94" s="136" t="s">
        <v>47</v>
      </c>
      <c r="K94" s="136" t="s">
        <v>47</v>
      </c>
      <c r="L94" s="137">
        <v>0</v>
      </c>
      <c r="M94" s="116">
        <v>0</v>
      </c>
      <c r="N94" s="116">
        <v>0</v>
      </c>
      <c r="O94" s="116">
        <f>H94*M94</f>
        <v>0</v>
      </c>
      <c r="P94" s="116">
        <f>H94*N94</f>
        <v>0</v>
      </c>
      <c r="Q94" s="117">
        <f>O94+P94</f>
        <v>0</v>
      </c>
      <c r="R94" s="123"/>
    </row>
    <row r="95" spans="1:18" s="93" customFormat="1" x14ac:dyDescent="0.3">
      <c r="A95" s="97"/>
      <c r="B95" s="95"/>
      <c r="C95" s="95"/>
      <c r="D95" s="96"/>
      <c r="E95" s="132" t="s">
        <v>112</v>
      </c>
      <c r="F95" s="118"/>
      <c r="G95" s="118"/>
      <c r="H95" s="130"/>
      <c r="I95" s="118"/>
      <c r="J95" s="118"/>
      <c r="K95" s="119"/>
      <c r="L95" s="118"/>
      <c r="M95" s="119"/>
      <c r="N95" s="119"/>
      <c r="O95" s="119"/>
      <c r="P95" s="119"/>
      <c r="Q95" s="120"/>
      <c r="R95" s="124"/>
    </row>
    <row r="96" spans="1:18" s="93" customFormat="1" x14ac:dyDescent="0.3">
      <c r="A96" s="97"/>
      <c r="B96" s="95"/>
      <c r="C96" s="95"/>
      <c r="D96" s="96"/>
      <c r="E96" s="132" t="s">
        <v>113</v>
      </c>
      <c r="F96" s="118"/>
      <c r="G96" s="118"/>
      <c r="H96" s="130"/>
      <c r="I96" s="118"/>
      <c r="J96" s="118"/>
      <c r="K96" s="119"/>
      <c r="L96" s="118"/>
      <c r="M96" s="119"/>
      <c r="N96" s="119"/>
      <c r="O96" s="119"/>
      <c r="P96" s="119"/>
      <c r="Q96" s="120"/>
      <c r="R96" s="124"/>
    </row>
    <row r="97" spans="1:18" s="93" customFormat="1" ht="31.2" x14ac:dyDescent="0.3">
      <c r="A97" s="122">
        <f>IF(F97="","", COUNTA($F$17:F97))</f>
        <v>58</v>
      </c>
      <c r="B97" s="95"/>
      <c r="C97" s="95"/>
      <c r="D97" s="96"/>
      <c r="E97" s="125" t="s">
        <v>114</v>
      </c>
      <c r="F97" s="126">
        <v>5</v>
      </c>
      <c r="G97" s="121">
        <v>0</v>
      </c>
      <c r="H97" s="129">
        <f t="shared" ref="H97:H107" si="52">F97+G97*F97</f>
        <v>5</v>
      </c>
      <c r="I97" s="128" t="s">
        <v>61</v>
      </c>
      <c r="J97" s="136" t="s">
        <v>47</v>
      </c>
      <c r="K97" s="136" t="s">
        <v>47</v>
      </c>
      <c r="L97" s="137">
        <v>0</v>
      </c>
      <c r="M97" s="116">
        <v>0</v>
      </c>
      <c r="N97" s="116">
        <v>0</v>
      </c>
      <c r="O97" s="116">
        <f t="shared" ref="O97:O107" si="53">H97*M97</f>
        <v>0</v>
      </c>
      <c r="P97" s="116">
        <f t="shared" ref="P97:P107" si="54">H97*N97</f>
        <v>0</v>
      </c>
      <c r="Q97" s="117">
        <f t="shared" ref="Q97:Q107" si="55">O97+P97</f>
        <v>0</v>
      </c>
      <c r="R97" s="123"/>
    </row>
    <row r="98" spans="1:18" s="109" customFormat="1" ht="46.8" x14ac:dyDescent="0.3">
      <c r="A98" s="122">
        <f>IF(F98="","", COUNTA($F$17:F98))</f>
        <v>59</v>
      </c>
      <c r="B98" s="99"/>
      <c r="C98" s="99"/>
      <c r="D98" s="111"/>
      <c r="E98" s="125" t="s">
        <v>115</v>
      </c>
      <c r="F98" s="126">
        <v>34</v>
      </c>
      <c r="G98" s="121">
        <v>0</v>
      </c>
      <c r="H98" s="129">
        <f t="shared" si="52"/>
        <v>34</v>
      </c>
      <c r="I98" s="128" t="s">
        <v>61</v>
      </c>
      <c r="J98" s="136" t="s">
        <v>47</v>
      </c>
      <c r="K98" s="136" t="s">
        <v>47</v>
      </c>
      <c r="L98" s="137">
        <v>0</v>
      </c>
      <c r="M98" s="116">
        <v>0</v>
      </c>
      <c r="N98" s="116">
        <v>0</v>
      </c>
      <c r="O98" s="116">
        <f t="shared" si="53"/>
        <v>0</v>
      </c>
      <c r="P98" s="116">
        <f t="shared" si="54"/>
        <v>0</v>
      </c>
      <c r="Q98" s="117">
        <f t="shared" si="55"/>
        <v>0</v>
      </c>
      <c r="R98" s="123"/>
    </row>
    <row r="99" spans="1:18" s="109" customFormat="1" ht="46.8" x14ac:dyDescent="0.3">
      <c r="A99" s="122">
        <f>IF(F99="","", COUNTA($F$17:F99))</f>
        <v>60</v>
      </c>
      <c r="B99" s="99"/>
      <c r="C99" s="99"/>
      <c r="D99" s="111"/>
      <c r="E99" s="125" t="s">
        <v>116</v>
      </c>
      <c r="F99" s="126">
        <v>29</v>
      </c>
      <c r="G99" s="121">
        <v>0</v>
      </c>
      <c r="H99" s="129">
        <f t="shared" si="52"/>
        <v>29</v>
      </c>
      <c r="I99" s="128" t="s">
        <v>61</v>
      </c>
      <c r="J99" s="136" t="s">
        <v>47</v>
      </c>
      <c r="K99" s="136" t="s">
        <v>47</v>
      </c>
      <c r="L99" s="137">
        <v>0</v>
      </c>
      <c r="M99" s="116">
        <v>0</v>
      </c>
      <c r="N99" s="116">
        <v>0</v>
      </c>
      <c r="O99" s="116">
        <f t="shared" si="53"/>
        <v>0</v>
      </c>
      <c r="P99" s="116">
        <f t="shared" si="54"/>
        <v>0</v>
      </c>
      <c r="Q99" s="117">
        <f t="shared" si="55"/>
        <v>0</v>
      </c>
      <c r="R99" s="123"/>
    </row>
    <row r="100" spans="1:18" s="109" customFormat="1" ht="46.8" x14ac:dyDescent="0.3">
      <c r="A100" s="122">
        <f>IF(F100="","", COUNTA($F$17:F100))</f>
        <v>61</v>
      </c>
      <c r="B100" s="99"/>
      <c r="C100" s="99"/>
      <c r="D100" s="111"/>
      <c r="E100" s="125" t="s">
        <v>117</v>
      </c>
      <c r="F100" s="126">
        <v>14</v>
      </c>
      <c r="G100" s="121">
        <v>0</v>
      </c>
      <c r="H100" s="129">
        <f t="shared" si="52"/>
        <v>14</v>
      </c>
      <c r="I100" s="128" t="s">
        <v>61</v>
      </c>
      <c r="J100" s="136" t="s">
        <v>47</v>
      </c>
      <c r="K100" s="136" t="s">
        <v>47</v>
      </c>
      <c r="L100" s="137">
        <v>0</v>
      </c>
      <c r="M100" s="116">
        <v>0</v>
      </c>
      <c r="N100" s="116">
        <v>0</v>
      </c>
      <c r="O100" s="116">
        <f t="shared" si="53"/>
        <v>0</v>
      </c>
      <c r="P100" s="116">
        <f t="shared" si="54"/>
        <v>0</v>
      </c>
      <c r="Q100" s="117">
        <f t="shared" si="55"/>
        <v>0</v>
      </c>
      <c r="R100" s="123"/>
    </row>
    <row r="101" spans="1:18" s="109" customFormat="1" ht="46.8" x14ac:dyDescent="0.3">
      <c r="A101" s="122">
        <f>IF(F101="","", COUNTA($F$17:F101))</f>
        <v>62</v>
      </c>
      <c r="B101" s="99"/>
      <c r="C101" s="99"/>
      <c r="D101" s="111"/>
      <c r="E101" s="125" t="s">
        <v>118</v>
      </c>
      <c r="F101" s="126">
        <v>9</v>
      </c>
      <c r="G101" s="121">
        <v>0</v>
      </c>
      <c r="H101" s="129">
        <f t="shared" si="52"/>
        <v>9</v>
      </c>
      <c r="I101" s="128" t="s">
        <v>61</v>
      </c>
      <c r="J101" s="136" t="s">
        <v>47</v>
      </c>
      <c r="K101" s="136" t="s">
        <v>47</v>
      </c>
      <c r="L101" s="137">
        <v>0</v>
      </c>
      <c r="M101" s="116">
        <v>0</v>
      </c>
      <c r="N101" s="116">
        <v>0</v>
      </c>
      <c r="O101" s="116">
        <f t="shared" si="53"/>
        <v>0</v>
      </c>
      <c r="P101" s="116">
        <f t="shared" si="54"/>
        <v>0</v>
      </c>
      <c r="Q101" s="117">
        <f t="shared" si="55"/>
        <v>0</v>
      </c>
      <c r="R101" s="123"/>
    </row>
    <row r="102" spans="1:18" s="109" customFormat="1" ht="46.8" x14ac:dyDescent="0.3">
      <c r="A102" s="122">
        <f>IF(F102="","", COUNTA($F$17:F102))</f>
        <v>63</v>
      </c>
      <c r="B102" s="99"/>
      <c r="C102" s="99"/>
      <c r="D102" s="111"/>
      <c r="E102" s="125" t="s">
        <v>119</v>
      </c>
      <c r="F102" s="126">
        <v>13</v>
      </c>
      <c r="G102" s="121">
        <v>0</v>
      </c>
      <c r="H102" s="129">
        <f t="shared" si="52"/>
        <v>13</v>
      </c>
      <c r="I102" s="128" t="s">
        <v>61</v>
      </c>
      <c r="J102" s="136" t="s">
        <v>47</v>
      </c>
      <c r="K102" s="136" t="s">
        <v>47</v>
      </c>
      <c r="L102" s="137">
        <v>0</v>
      </c>
      <c r="M102" s="116">
        <v>0</v>
      </c>
      <c r="N102" s="116">
        <v>0</v>
      </c>
      <c r="O102" s="116">
        <f t="shared" si="53"/>
        <v>0</v>
      </c>
      <c r="P102" s="116">
        <f t="shared" si="54"/>
        <v>0</v>
      </c>
      <c r="Q102" s="117">
        <f t="shared" si="55"/>
        <v>0</v>
      </c>
      <c r="R102" s="123"/>
    </row>
    <row r="103" spans="1:18" s="109" customFormat="1" ht="46.8" x14ac:dyDescent="0.3">
      <c r="A103" s="122">
        <f>IF(F103="","", COUNTA($F$17:F103))</f>
        <v>64</v>
      </c>
      <c r="B103" s="99"/>
      <c r="C103" s="99"/>
      <c r="D103" s="111"/>
      <c r="E103" s="125" t="s">
        <v>120</v>
      </c>
      <c r="F103" s="126">
        <v>15</v>
      </c>
      <c r="G103" s="121">
        <v>0</v>
      </c>
      <c r="H103" s="129">
        <f t="shared" si="52"/>
        <v>15</v>
      </c>
      <c r="I103" s="128" t="s">
        <v>61</v>
      </c>
      <c r="J103" s="136" t="s">
        <v>47</v>
      </c>
      <c r="K103" s="136" t="s">
        <v>47</v>
      </c>
      <c r="L103" s="137">
        <v>0</v>
      </c>
      <c r="M103" s="116">
        <v>0</v>
      </c>
      <c r="N103" s="116">
        <v>0</v>
      </c>
      <c r="O103" s="116">
        <f t="shared" si="53"/>
        <v>0</v>
      </c>
      <c r="P103" s="116">
        <f t="shared" si="54"/>
        <v>0</v>
      </c>
      <c r="Q103" s="117">
        <f t="shared" si="55"/>
        <v>0</v>
      </c>
      <c r="R103" s="123"/>
    </row>
    <row r="104" spans="1:18" s="109" customFormat="1" ht="46.8" x14ac:dyDescent="0.3">
      <c r="A104" s="122">
        <f>IF(F104="","", COUNTA($F$17:F104))</f>
        <v>65</v>
      </c>
      <c r="B104" s="99"/>
      <c r="C104" s="99"/>
      <c r="D104" s="111"/>
      <c r="E104" s="125" t="s">
        <v>121</v>
      </c>
      <c r="F104" s="126">
        <v>13</v>
      </c>
      <c r="G104" s="121">
        <v>0</v>
      </c>
      <c r="H104" s="129">
        <f t="shared" si="52"/>
        <v>13</v>
      </c>
      <c r="I104" s="128" t="s">
        <v>61</v>
      </c>
      <c r="J104" s="136" t="s">
        <v>47</v>
      </c>
      <c r="K104" s="136" t="s">
        <v>47</v>
      </c>
      <c r="L104" s="137">
        <v>0</v>
      </c>
      <c r="M104" s="116">
        <v>0</v>
      </c>
      <c r="N104" s="116">
        <v>0</v>
      </c>
      <c r="O104" s="116">
        <f t="shared" si="53"/>
        <v>0</v>
      </c>
      <c r="P104" s="116">
        <f t="shared" si="54"/>
        <v>0</v>
      </c>
      <c r="Q104" s="117">
        <f t="shared" si="55"/>
        <v>0</v>
      </c>
      <c r="R104" s="123"/>
    </row>
    <row r="105" spans="1:18" s="109" customFormat="1" ht="46.8" x14ac:dyDescent="0.3">
      <c r="A105" s="122">
        <f>IF(F105="","", COUNTA($F$17:F105))</f>
        <v>66</v>
      </c>
      <c r="B105" s="99"/>
      <c r="C105" s="99"/>
      <c r="D105" s="111"/>
      <c r="E105" s="125" t="s">
        <v>122</v>
      </c>
      <c r="F105" s="126">
        <v>1</v>
      </c>
      <c r="G105" s="121">
        <v>0</v>
      </c>
      <c r="H105" s="129">
        <f t="shared" si="52"/>
        <v>1</v>
      </c>
      <c r="I105" s="128" t="s">
        <v>61</v>
      </c>
      <c r="J105" s="136" t="s">
        <v>47</v>
      </c>
      <c r="K105" s="136" t="s">
        <v>47</v>
      </c>
      <c r="L105" s="137">
        <v>0</v>
      </c>
      <c r="M105" s="116">
        <v>0</v>
      </c>
      <c r="N105" s="116">
        <v>0</v>
      </c>
      <c r="O105" s="116">
        <f t="shared" si="53"/>
        <v>0</v>
      </c>
      <c r="P105" s="116">
        <f t="shared" si="54"/>
        <v>0</v>
      </c>
      <c r="Q105" s="117">
        <f t="shared" si="55"/>
        <v>0</v>
      </c>
      <c r="R105" s="123"/>
    </row>
    <row r="106" spans="1:18" s="109" customFormat="1" ht="46.8" x14ac:dyDescent="0.3">
      <c r="A106" s="122">
        <f>IF(F106="","", COUNTA($F$17:F106))</f>
        <v>67</v>
      </c>
      <c r="B106" s="99"/>
      <c r="C106" s="99"/>
      <c r="D106" s="111"/>
      <c r="E106" s="125" t="s">
        <v>123</v>
      </c>
      <c r="F106" s="126">
        <v>8</v>
      </c>
      <c r="G106" s="121">
        <v>0</v>
      </c>
      <c r="H106" s="129">
        <f t="shared" si="52"/>
        <v>8</v>
      </c>
      <c r="I106" s="128" t="s">
        <v>61</v>
      </c>
      <c r="J106" s="136" t="s">
        <v>47</v>
      </c>
      <c r="K106" s="136" t="s">
        <v>47</v>
      </c>
      <c r="L106" s="137">
        <v>0</v>
      </c>
      <c r="M106" s="116">
        <v>0</v>
      </c>
      <c r="N106" s="116">
        <v>0</v>
      </c>
      <c r="O106" s="116">
        <f t="shared" si="53"/>
        <v>0</v>
      </c>
      <c r="P106" s="116">
        <f t="shared" si="54"/>
        <v>0</v>
      </c>
      <c r="Q106" s="117">
        <f t="shared" si="55"/>
        <v>0</v>
      </c>
      <c r="R106" s="123"/>
    </row>
    <row r="107" spans="1:18" s="109" customFormat="1" ht="46.8" x14ac:dyDescent="0.3">
      <c r="A107" s="122">
        <f>IF(F107="","", COUNTA($F$17:F107))</f>
        <v>68</v>
      </c>
      <c r="B107" s="99"/>
      <c r="C107" s="99"/>
      <c r="D107" s="111"/>
      <c r="E107" s="125" t="s">
        <v>124</v>
      </c>
      <c r="F107" s="126">
        <v>1</v>
      </c>
      <c r="G107" s="121">
        <v>0</v>
      </c>
      <c r="H107" s="129">
        <f t="shared" si="52"/>
        <v>1</v>
      </c>
      <c r="I107" s="128" t="s">
        <v>61</v>
      </c>
      <c r="J107" s="136" t="s">
        <v>47</v>
      </c>
      <c r="K107" s="136" t="s">
        <v>47</v>
      </c>
      <c r="L107" s="137">
        <v>0</v>
      </c>
      <c r="M107" s="116">
        <v>0</v>
      </c>
      <c r="N107" s="116">
        <v>0</v>
      </c>
      <c r="O107" s="116">
        <f t="shared" si="53"/>
        <v>0</v>
      </c>
      <c r="P107" s="116">
        <f t="shared" si="54"/>
        <v>0</v>
      </c>
      <c r="Q107" s="117">
        <f t="shared" si="55"/>
        <v>0</v>
      </c>
      <c r="R107" s="123"/>
    </row>
    <row r="108" spans="1:18" s="109" customFormat="1" x14ac:dyDescent="0.3">
      <c r="A108" s="110"/>
      <c r="B108" s="99"/>
      <c r="C108" s="99"/>
      <c r="D108" s="111"/>
      <c r="E108" s="132" t="s">
        <v>125</v>
      </c>
      <c r="F108" s="118"/>
      <c r="G108" s="118"/>
      <c r="H108" s="130"/>
      <c r="I108" s="118"/>
      <c r="J108" s="118"/>
      <c r="K108" s="119"/>
      <c r="L108" s="118"/>
      <c r="M108" s="119"/>
      <c r="N108" s="119"/>
      <c r="O108" s="119"/>
      <c r="P108" s="119"/>
      <c r="Q108" s="120"/>
      <c r="R108" s="124"/>
    </row>
    <row r="109" spans="1:18" s="109" customFormat="1" ht="31.2" x14ac:dyDescent="0.3">
      <c r="A109" s="122">
        <f>IF(F109="","", COUNTA($F$17:F109))</f>
        <v>69</v>
      </c>
      <c r="B109" s="99"/>
      <c r="C109" s="99"/>
      <c r="D109" s="111"/>
      <c r="E109" s="125" t="s">
        <v>126</v>
      </c>
      <c r="F109" s="126">
        <v>194</v>
      </c>
      <c r="G109" s="121">
        <v>0</v>
      </c>
      <c r="H109" s="129">
        <f t="shared" ref="H109:H124" si="56">F109+G109*F109</f>
        <v>194</v>
      </c>
      <c r="I109" s="128" t="s">
        <v>61</v>
      </c>
      <c r="J109" s="136" t="s">
        <v>47</v>
      </c>
      <c r="K109" s="136" t="s">
        <v>47</v>
      </c>
      <c r="L109" s="137">
        <v>0</v>
      </c>
      <c r="M109" s="116">
        <v>0</v>
      </c>
      <c r="N109" s="116">
        <v>0</v>
      </c>
      <c r="O109" s="116">
        <f t="shared" ref="O109:O124" si="57">H109*M109</f>
        <v>0</v>
      </c>
      <c r="P109" s="116">
        <f t="shared" ref="P109:P124" si="58">H109*N109</f>
        <v>0</v>
      </c>
      <c r="Q109" s="117">
        <f t="shared" ref="Q109:Q124" si="59">O109+P109</f>
        <v>0</v>
      </c>
      <c r="R109" s="123"/>
    </row>
    <row r="110" spans="1:18" s="109" customFormat="1" ht="31.2" x14ac:dyDescent="0.3">
      <c r="A110" s="122">
        <f>IF(F110="","", COUNTA($F$17:F110))</f>
        <v>70</v>
      </c>
      <c r="B110" s="99"/>
      <c r="C110" s="99"/>
      <c r="D110" s="111"/>
      <c r="E110" s="125" t="s">
        <v>127</v>
      </c>
      <c r="F110" s="126">
        <v>34</v>
      </c>
      <c r="G110" s="121">
        <v>0</v>
      </c>
      <c r="H110" s="129">
        <f t="shared" si="56"/>
        <v>34</v>
      </c>
      <c r="I110" s="128" t="s">
        <v>61</v>
      </c>
      <c r="J110" s="136" t="s">
        <v>47</v>
      </c>
      <c r="K110" s="136" t="s">
        <v>47</v>
      </c>
      <c r="L110" s="137">
        <v>0</v>
      </c>
      <c r="M110" s="116">
        <v>0</v>
      </c>
      <c r="N110" s="116">
        <v>0</v>
      </c>
      <c r="O110" s="116">
        <f t="shared" si="57"/>
        <v>0</v>
      </c>
      <c r="P110" s="116">
        <f t="shared" si="58"/>
        <v>0</v>
      </c>
      <c r="Q110" s="117">
        <f t="shared" si="59"/>
        <v>0</v>
      </c>
      <c r="R110" s="123"/>
    </row>
    <row r="111" spans="1:18" s="109" customFormat="1" ht="31.2" x14ac:dyDescent="0.3">
      <c r="A111" s="122">
        <f>IF(F111="","", COUNTA($F$17:F111))</f>
        <v>71</v>
      </c>
      <c r="B111" s="99"/>
      <c r="C111" s="99"/>
      <c r="D111" s="111"/>
      <c r="E111" s="125" t="s">
        <v>128</v>
      </c>
      <c r="F111" s="126">
        <v>105</v>
      </c>
      <c r="G111" s="121">
        <v>0</v>
      </c>
      <c r="H111" s="129">
        <f t="shared" si="56"/>
        <v>105</v>
      </c>
      <c r="I111" s="128" t="s">
        <v>61</v>
      </c>
      <c r="J111" s="136" t="s">
        <v>47</v>
      </c>
      <c r="K111" s="136" t="s">
        <v>47</v>
      </c>
      <c r="L111" s="137">
        <v>0</v>
      </c>
      <c r="M111" s="116">
        <v>0</v>
      </c>
      <c r="N111" s="116">
        <v>0</v>
      </c>
      <c r="O111" s="116">
        <f t="shared" si="57"/>
        <v>0</v>
      </c>
      <c r="P111" s="116">
        <f t="shared" si="58"/>
        <v>0</v>
      </c>
      <c r="Q111" s="117">
        <f t="shared" si="59"/>
        <v>0</v>
      </c>
      <c r="R111" s="123"/>
    </row>
    <row r="112" spans="1:18" s="109" customFormat="1" ht="31.2" x14ac:dyDescent="0.3">
      <c r="A112" s="122">
        <f>IF(F112="","", COUNTA($F$17:F112))</f>
        <v>72</v>
      </c>
      <c r="B112" s="99"/>
      <c r="C112" s="99"/>
      <c r="D112" s="111"/>
      <c r="E112" s="125" t="s">
        <v>129</v>
      </c>
      <c r="F112" s="126">
        <v>59</v>
      </c>
      <c r="G112" s="121">
        <v>0</v>
      </c>
      <c r="H112" s="129">
        <f t="shared" si="56"/>
        <v>59</v>
      </c>
      <c r="I112" s="128" t="s">
        <v>61</v>
      </c>
      <c r="J112" s="136" t="s">
        <v>47</v>
      </c>
      <c r="K112" s="136" t="s">
        <v>47</v>
      </c>
      <c r="L112" s="137">
        <v>0</v>
      </c>
      <c r="M112" s="116">
        <v>0</v>
      </c>
      <c r="N112" s="116">
        <v>0</v>
      </c>
      <c r="O112" s="116">
        <f t="shared" si="57"/>
        <v>0</v>
      </c>
      <c r="P112" s="116">
        <f t="shared" si="58"/>
        <v>0</v>
      </c>
      <c r="Q112" s="117">
        <f t="shared" si="59"/>
        <v>0</v>
      </c>
      <c r="R112" s="123"/>
    </row>
    <row r="113" spans="1:18" s="109" customFormat="1" ht="31.2" x14ac:dyDescent="0.3">
      <c r="A113" s="122">
        <f>IF(F113="","", COUNTA($F$17:F113))</f>
        <v>73</v>
      </c>
      <c r="B113" s="99"/>
      <c r="C113" s="99"/>
      <c r="D113" s="111"/>
      <c r="E113" s="125" t="s">
        <v>130</v>
      </c>
      <c r="F113" s="126">
        <v>103</v>
      </c>
      <c r="G113" s="121">
        <v>0</v>
      </c>
      <c r="H113" s="129">
        <f t="shared" si="56"/>
        <v>103</v>
      </c>
      <c r="I113" s="128" t="s">
        <v>61</v>
      </c>
      <c r="J113" s="136" t="s">
        <v>47</v>
      </c>
      <c r="K113" s="136" t="s">
        <v>47</v>
      </c>
      <c r="L113" s="137">
        <v>0</v>
      </c>
      <c r="M113" s="116">
        <v>0</v>
      </c>
      <c r="N113" s="116">
        <v>0</v>
      </c>
      <c r="O113" s="116">
        <f t="shared" si="57"/>
        <v>0</v>
      </c>
      <c r="P113" s="116">
        <f t="shared" si="58"/>
        <v>0</v>
      </c>
      <c r="Q113" s="117">
        <f t="shared" si="59"/>
        <v>0</v>
      </c>
      <c r="R113" s="123"/>
    </row>
    <row r="114" spans="1:18" s="109" customFormat="1" ht="31.2" x14ac:dyDescent="0.3">
      <c r="A114" s="122">
        <f>IF(F114="","", COUNTA($F$17:F114))</f>
        <v>74</v>
      </c>
      <c r="B114" s="99"/>
      <c r="C114" s="99"/>
      <c r="D114" s="111"/>
      <c r="E114" s="125" t="s">
        <v>131</v>
      </c>
      <c r="F114" s="126">
        <v>109</v>
      </c>
      <c r="G114" s="121">
        <v>0</v>
      </c>
      <c r="H114" s="129">
        <f t="shared" si="56"/>
        <v>109</v>
      </c>
      <c r="I114" s="128" t="s">
        <v>61</v>
      </c>
      <c r="J114" s="136" t="s">
        <v>47</v>
      </c>
      <c r="K114" s="136" t="s">
        <v>47</v>
      </c>
      <c r="L114" s="137">
        <v>0</v>
      </c>
      <c r="M114" s="116">
        <v>0</v>
      </c>
      <c r="N114" s="116">
        <v>0</v>
      </c>
      <c r="O114" s="116">
        <f t="shared" si="57"/>
        <v>0</v>
      </c>
      <c r="P114" s="116">
        <f t="shared" si="58"/>
        <v>0</v>
      </c>
      <c r="Q114" s="117">
        <f t="shared" si="59"/>
        <v>0</v>
      </c>
      <c r="R114" s="123"/>
    </row>
    <row r="115" spans="1:18" s="109" customFormat="1" ht="31.2" x14ac:dyDescent="0.3">
      <c r="A115" s="122">
        <f>IF(F115="","", COUNTA($F$17:F115))</f>
        <v>75</v>
      </c>
      <c r="B115" s="99"/>
      <c r="C115" s="99"/>
      <c r="D115" s="111"/>
      <c r="E115" s="125" t="s">
        <v>132</v>
      </c>
      <c r="F115" s="126">
        <v>178</v>
      </c>
      <c r="G115" s="121">
        <v>0</v>
      </c>
      <c r="H115" s="129">
        <f t="shared" si="56"/>
        <v>178</v>
      </c>
      <c r="I115" s="128" t="s">
        <v>61</v>
      </c>
      <c r="J115" s="136" t="s">
        <v>47</v>
      </c>
      <c r="K115" s="136" t="s">
        <v>47</v>
      </c>
      <c r="L115" s="137">
        <v>0</v>
      </c>
      <c r="M115" s="116">
        <v>0</v>
      </c>
      <c r="N115" s="116">
        <v>0</v>
      </c>
      <c r="O115" s="116">
        <f t="shared" si="57"/>
        <v>0</v>
      </c>
      <c r="P115" s="116">
        <f t="shared" si="58"/>
        <v>0</v>
      </c>
      <c r="Q115" s="117">
        <f t="shared" si="59"/>
        <v>0</v>
      </c>
      <c r="R115" s="123"/>
    </row>
    <row r="116" spans="1:18" s="109" customFormat="1" ht="31.2" x14ac:dyDescent="0.3">
      <c r="A116" s="122">
        <f>IF(F116="","", COUNTA($F$17:F116))</f>
        <v>76</v>
      </c>
      <c r="B116" s="99"/>
      <c r="C116" s="99"/>
      <c r="D116" s="111"/>
      <c r="E116" s="125" t="s">
        <v>133</v>
      </c>
      <c r="F116" s="126">
        <v>40</v>
      </c>
      <c r="G116" s="121">
        <v>0</v>
      </c>
      <c r="H116" s="129">
        <f t="shared" si="56"/>
        <v>40</v>
      </c>
      <c r="I116" s="128" t="s">
        <v>61</v>
      </c>
      <c r="J116" s="136" t="s">
        <v>47</v>
      </c>
      <c r="K116" s="136" t="s">
        <v>47</v>
      </c>
      <c r="L116" s="137">
        <v>0</v>
      </c>
      <c r="M116" s="116">
        <v>0</v>
      </c>
      <c r="N116" s="116">
        <v>0</v>
      </c>
      <c r="O116" s="116">
        <f t="shared" si="57"/>
        <v>0</v>
      </c>
      <c r="P116" s="116">
        <f t="shared" si="58"/>
        <v>0</v>
      </c>
      <c r="Q116" s="117">
        <f t="shared" si="59"/>
        <v>0</v>
      </c>
      <c r="R116" s="123"/>
    </row>
    <row r="117" spans="1:18" s="109" customFormat="1" ht="31.2" x14ac:dyDescent="0.3">
      <c r="A117" s="122">
        <f>IF(F117="","", COUNTA($F$17:F117))</f>
        <v>77</v>
      </c>
      <c r="B117" s="99"/>
      <c r="C117" s="99"/>
      <c r="D117" s="111"/>
      <c r="E117" s="125" t="s">
        <v>134</v>
      </c>
      <c r="F117" s="126">
        <v>248</v>
      </c>
      <c r="G117" s="121">
        <v>0</v>
      </c>
      <c r="H117" s="129">
        <f t="shared" si="56"/>
        <v>248</v>
      </c>
      <c r="I117" s="128" t="s">
        <v>61</v>
      </c>
      <c r="J117" s="136" t="s">
        <v>47</v>
      </c>
      <c r="K117" s="136" t="s">
        <v>47</v>
      </c>
      <c r="L117" s="137">
        <v>0</v>
      </c>
      <c r="M117" s="116">
        <v>0</v>
      </c>
      <c r="N117" s="116">
        <v>0</v>
      </c>
      <c r="O117" s="116">
        <f t="shared" si="57"/>
        <v>0</v>
      </c>
      <c r="P117" s="116">
        <f t="shared" si="58"/>
        <v>0</v>
      </c>
      <c r="Q117" s="117">
        <f t="shared" si="59"/>
        <v>0</v>
      </c>
      <c r="R117" s="123"/>
    </row>
    <row r="118" spans="1:18" s="109" customFormat="1" ht="31.2" x14ac:dyDescent="0.3">
      <c r="A118" s="122">
        <f>IF(F118="","", COUNTA($F$17:F118))</f>
        <v>78</v>
      </c>
      <c r="B118" s="99"/>
      <c r="C118" s="99"/>
      <c r="D118" s="111"/>
      <c r="E118" s="125" t="s">
        <v>135</v>
      </c>
      <c r="F118" s="126">
        <v>79</v>
      </c>
      <c r="G118" s="121">
        <v>0</v>
      </c>
      <c r="H118" s="129">
        <f t="shared" si="56"/>
        <v>79</v>
      </c>
      <c r="I118" s="128" t="s">
        <v>61</v>
      </c>
      <c r="J118" s="136" t="s">
        <v>47</v>
      </c>
      <c r="K118" s="136" t="s">
        <v>47</v>
      </c>
      <c r="L118" s="137">
        <v>0</v>
      </c>
      <c r="M118" s="116">
        <v>0</v>
      </c>
      <c r="N118" s="116">
        <v>0</v>
      </c>
      <c r="O118" s="116">
        <f t="shared" si="57"/>
        <v>0</v>
      </c>
      <c r="P118" s="116">
        <f t="shared" si="58"/>
        <v>0</v>
      </c>
      <c r="Q118" s="117">
        <f t="shared" si="59"/>
        <v>0</v>
      </c>
      <c r="R118" s="123"/>
    </row>
    <row r="119" spans="1:18" s="109" customFormat="1" ht="31.2" x14ac:dyDescent="0.3">
      <c r="A119" s="122">
        <f>IF(F119="","", COUNTA($F$17:F119))</f>
        <v>79</v>
      </c>
      <c r="B119" s="99"/>
      <c r="C119" s="99"/>
      <c r="D119" s="111"/>
      <c r="E119" s="125" t="s">
        <v>136</v>
      </c>
      <c r="F119" s="126">
        <v>39</v>
      </c>
      <c r="G119" s="121">
        <v>0</v>
      </c>
      <c r="H119" s="129">
        <f t="shared" si="56"/>
        <v>39</v>
      </c>
      <c r="I119" s="128" t="s">
        <v>61</v>
      </c>
      <c r="J119" s="136" t="s">
        <v>47</v>
      </c>
      <c r="K119" s="136" t="s">
        <v>47</v>
      </c>
      <c r="L119" s="137">
        <v>0</v>
      </c>
      <c r="M119" s="116">
        <v>0</v>
      </c>
      <c r="N119" s="116">
        <v>0</v>
      </c>
      <c r="O119" s="116">
        <f t="shared" si="57"/>
        <v>0</v>
      </c>
      <c r="P119" s="116">
        <f t="shared" si="58"/>
        <v>0</v>
      </c>
      <c r="Q119" s="117">
        <f t="shared" si="59"/>
        <v>0</v>
      </c>
      <c r="R119" s="123"/>
    </row>
    <row r="120" spans="1:18" s="109" customFormat="1" ht="31.2" x14ac:dyDescent="0.3">
      <c r="A120" s="122">
        <f>IF(F120="","", COUNTA($F$17:F120))</f>
        <v>80</v>
      </c>
      <c r="B120" s="99"/>
      <c r="C120" s="99"/>
      <c r="D120" s="111"/>
      <c r="E120" s="125" t="s">
        <v>137</v>
      </c>
      <c r="F120" s="126">
        <v>72</v>
      </c>
      <c r="G120" s="121">
        <v>0</v>
      </c>
      <c r="H120" s="129">
        <f t="shared" si="56"/>
        <v>72</v>
      </c>
      <c r="I120" s="128" t="s">
        <v>61</v>
      </c>
      <c r="J120" s="136" t="s">
        <v>47</v>
      </c>
      <c r="K120" s="136" t="s">
        <v>47</v>
      </c>
      <c r="L120" s="137">
        <v>0</v>
      </c>
      <c r="M120" s="116">
        <v>0</v>
      </c>
      <c r="N120" s="116">
        <v>0</v>
      </c>
      <c r="O120" s="116">
        <f t="shared" si="57"/>
        <v>0</v>
      </c>
      <c r="P120" s="116">
        <f t="shared" si="58"/>
        <v>0</v>
      </c>
      <c r="Q120" s="117">
        <f t="shared" si="59"/>
        <v>0</v>
      </c>
      <c r="R120" s="123"/>
    </row>
    <row r="121" spans="1:18" s="109" customFormat="1" ht="31.2" x14ac:dyDescent="0.3">
      <c r="A121" s="122">
        <f>IF(F121="","", COUNTA($F$17:F121))</f>
        <v>81</v>
      </c>
      <c r="B121" s="99"/>
      <c r="C121" s="99"/>
      <c r="D121" s="111"/>
      <c r="E121" s="125" t="s">
        <v>126</v>
      </c>
      <c r="F121" s="126">
        <v>23</v>
      </c>
      <c r="G121" s="121">
        <v>0</v>
      </c>
      <c r="H121" s="129">
        <f t="shared" si="56"/>
        <v>23</v>
      </c>
      <c r="I121" s="128" t="s">
        <v>61</v>
      </c>
      <c r="J121" s="136" t="s">
        <v>47</v>
      </c>
      <c r="K121" s="136" t="s">
        <v>47</v>
      </c>
      <c r="L121" s="137">
        <v>0</v>
      </c>
      <c r="M121" s="116">
        <v>0</v>
      </c>
      <c r="N121" s="116">
        <v>0</v>
      </c>
      <c r="O121" s="116">
        <f t="shared" si="57"/>
        <v>0</v>
      </c>
      <c r="P121" s="116">
        <f t="shared" si="58"/>
        <v>0</v>
      </c>
      <c r="Q121" s="117">
        <f t="shared" si="59"/>
        <v>0</v>
      </c>
      <c r="R121" s="123"/>
    </row>
    <row r="122" spans="1:18" s="109" customFormat="1" ht="31.2" x14ac:dyDescent="0.3">
      <c r="A122" s="122">
        <f>IF(F122="","", COUNTA($F$17:F122))</f>
        <v>82</v>
      </c>
      <c r="B122" s="99"/>
      <c r="C122" s="99"/>
      <c r="D122" s="111"/>
      <c r="E122" s="125" t="s">
        <v>138</v>
      </c>
      <c r="F122" s="126">
        <v>9</v>
      </c>
      <c r="G122" s="121">
        <v>0</v>
      </c>
      <c r="H122" s="129">
        <f t="shared" si="56"/>
        <v>9</v>
      </c>
      <c r="I122" s="128" t="s">
        <v>61</v>
      </c>
      <c r="J122" s="136" t="s">
        <v>47</v>
      </c>
      <c r="K122" s="136" t="s">
        <v>47</v>
      </c>
      <c r="L122" s="137">
        <v>0</v>
      </c>
      <c r="M122" s="116">
        <v>0</v>
      </c>
      <c r="N122" s="116">
        <v>0</v>
      </c>
      <c r="O122" s="116">
        <f t="shared" si="57"/>
        <v>0</v>
      </c>
      <c r="P122" s="116">
        <f t="shared" si="58"/>
        <v>0</v>
      </c>
      <c r="Q122" s="117">
        <f t="shared" si="59"/>
        <v>0</v>
      </c>
      <c r="R122" s="123"/>
    </row>
    <row r="123" spans="1:18" s="109" customFormat="1" ht="31.2" x14ac:dyDescent="0.3">
      <c r="A123" s="122">
        <f>IF(F123="","", COUNTA($F$17:F123))</f>
        <v>83</v>
      </c>
      <c r="B123" s="99"/>
      <c r="C123" s="99"/>
      <c r="D123" s="111"/>
      <c r="E123" s="125" t="s">
        <v>139</v>
      </c>
      <c r="F123" s="126">
        <v>9</v>
      </c>
      <c r="G123" s="121">
        <v>0</v>
      </c>
      <c r="H123" s="129">
        <f t="shared" si="56"/>
        <v>9</v>
      </c>
      <c r="I123" s="128" t="s">
        <v>61</v>
      </c>
      <c r="J123" s="136" t="s">
        <v>47</v>
      </c>
      <c r="K123" s="136" t="s">
        <v>47</v>
      </c>
      <c r="L123" s="137">
        <v>0</v>
      </c>
      <c r="M123" s="116">
        <v>0</v>
      </c>
      <c r="N123" s="116">
        <v>0</v>
      </c>
      <c r="O123" s="116">
        <f t="shared" si="57"/>
        <v>0</v>
      </c>
      <c r="P123" s="116">
        <f t="shared" si="58"/>
        <v>0</v>
      </c>
      <c r="Q123" s="117">
        <f t="shared" si="59"/>
        <v>0</v>
      </c>
      <c r="R123" s="123"/>
    </row>
    <row r="124" spans="1:18" s="109" customFormat="1" ht="31.2" x14ac:dyDescent="0.3">
      <c r="A124" s="122">
        <f>IF(F124="","", COUNTA($F$17:F124))</f>
        <v>84</v>
      </c>
      <c r="B124" s="99"/>
      <c r="C124" s="99"/>
      <c r="D124" s="111"/>
      <c r="E124" s="125" t="s">
        <v>140</v>
      </c>
      <c r="F124" s="126">
        <v>6</v>
      </c>
      <c r="G124" s="121">
        <v>0</v>
      </c>
      <c r="H124" s="129">
        <f t="shared" si="56"/>
        <v>6</v>
      </c>
      <c r="I124" s="128" t="s">
        <v>61</v>
      </c>
      <c r="J124" s="136" t="s">
        <v>47</v>
      </c>
      <c r="K124" s="136" t="s">
        <v>47</v>
      </c>
      <c r="L124" s="137">
        <v>0</v>
      </c>
      <c r="M124" s="116">
        <v>0</v>
      </c>
      <c r="N124" s="116">
        <v>0</v>
      </c>
      <c r="O124" s="116">
        <f t="shared" si="57"/>
        <v>0</v>
      </c>
      <c r="P124" s="116">
        <f t="shared" si="58"/>
        <v>0</v>
      </c>
      <c r="Q124" s="117">
        <f t="shared" si="59"/>
        <v>0</v>
      </c>
      <c r="R124" s="123"/>
    </row>
    <row r="125" spans="1:18" s="109" customFormat="1" x14ac:dyDescent="0.3">
      <c r="A125" s="110"/>
      <c r="B125" s="99"/>
      <c r="C125" s="99"/>
      <c r="D125" s="111"/>
      <c r="E125" s="132" t="s">
        <v>141</v>
      </c>
      <c r="F125" s="118"/>
      <c r="G125" s="118"/>
      <c r="H125" s="130"/>
      <c r="I125" s="118"/>
      <c r="J125" s="118"/>
      <c r="K125" s="119"/>
      <c r="L125" s="118"/>
      <c r="M125" s="119"/>
      <c r="N125" s="119"/>
      <c r="O125" s="119"/>
      <c r="P125" s="119"/>
      <c r="Q125" s="120"/>
      <c r="R125" s="124"/>
    </row>
    <row r="126" spans="1:18" s="109" customFormat="1" ht="31.2" x14ac:dyDescent="0.3">
      <c r="A126" s="122">
        <f>IF(F126="","", COUNTA($F$17:F126))</f>
        <v>85</v>
      </c>
      <c r="B126" s="99"/>
      <c r="C126" s="99"/>
      <c r="D126" s="111"/>
      <c r="E126" s="125" t="s">
        <v>142</v>
      </c>
      <c r="F126" s="126">
        <v>379</v>
      </c>
      <c r="G126" s="121">
        <v>0</v>
      </c>
      <c r="H126" s="129">
        <f t="shared" ref="H126:H140" si="60">F126+G126*F126</f>
        <v>379</v>
      </c>
      <c r="I126" s="128" t="s">
        <v>61</v>
      </c>
      <c r="J126" s="136" t="s">
        <v>47</v>
      </c>
      <c r="K126" s="136" t="s">
        <v>47</v>
      </c>
      <c r="L126" s="137">
        <v>0</v>
      </c>
      <c r="M126" s="116">
        <v>0</v>
      </c>
      <c r="N126" s="116">
        <v>0</v>
      </c>
      <c r="O126" s="116">
        <f t="shared" ref="O126:O140" si="61">H126*M126</f>
        <v>0</v>
      </c>
      <c r="P126" s="116">
        <f t="shared" ref="P126:P140" si="62">H126*N126</f>
        <v>0</v>
      </c>
      <c r="Q126" s="117">
        <f t="shared" ref="Q126:Q140" si="63">O126+P126</f>
        <v>0</v>
      </c>
      <c r="R126" s="123"/>
    </row>
    <row r="127" spans="1:18" s="109" customFormat="1" ht="31.2" x14ac:dyDescent="0.3">
      <c r="A127" s="122">
        <f>IF(F127="","", COUNTA($F$17:F127))</f>
        <v>86</v>
      </c>
      <c r="B127" s="99"/>
      <c r="C127" s="99"/>
      <c r="D127" s="111"/>
      <c r="E127" s="125" t="s">
        <v>143</v>
      </c>
      <c r="F127" s="126">
        <v>1044</v>
      </c>
      <c r="G127" s="121">
        <v>0</v>
      </c>
      <c r="H127" s="129">
        <f t="shared" si="60"/>
        <v>1044</v>
      </c>
      <c r="I127" s="128" t="s">
        <v>61</v>
      </c>
      <c r="J127" s="136" t="s">
        <v>47</v>
      </c>
      <c r="K127" s="136" t="s">
        <v>47</v>
      </c>
      <c r="L127" s="137">
        <v>0</v>
      </c>
      <c r="M127" s="116">
        <v>0</v>
      </c>
      <c r="N127" s="116">
        <v>0</v>
      </c>
      <c r="O127" s="116">
        <f t="shared" si="61"/>
        <v>0</v>
      </c>
      <c r="P127" s="116">
        <f t="shared" si="62"/>
        <v>0</v>
      </c>
      <c r="Q127" s="117">
        <f t="shared" si="63"/>
        <v>0</v>
      </c>
      <c r="R127" s="123"/>
    </row>
    <row r="128" spans="1:18" s="109" customFormat="1" x14ac:dyDescent="0.3">
      <c r="A128" s="122">
        <f>IF(F128="","", COUNTA($F$17:F128))</f>
        <v>87</v>
      </c>
      <c r="B128" s="99"/>
      <c r="C128" s="99"/>
      <c r="D128" s="111"/>
      <c r="E128" s="131" t="s">
        <v>144</v>
      </c>
      <c r="F128" s="126">
        <v>520</v>
      </c>
      <c r="G128" s="121">
        <v>0</v>
      </c>
      <c r="H128" s="129">
        <f t="shared" si="60"/>
        <v>520</v>
      </c>
      <c r="I128" s="128" t="s">
        <v>61</v>
      </c>
      <c r="J128" s="136" t="s">
        <v>47</v>
      </c>
      <c r="K128" s="136" t="s">
        <v>47</v>
      </c>
      <c r="L128" s="137">
        <v>0</v>
      </c>
      <c r="M128" s="116">
        <v>0</v>
      </c>
      <c r="N128" s="116">
        <v>0</v>
      </c>
      <c r="O128" s="116">
        <f t="shared" si="61"/>
        <v>0</v>
      </c>
      <c r="P128" s="116">
        <f t="shared" si="62"/>
        <v>0</v>
      </c>
      <c r="Q128" s="117">
        <f t="shared" si="63"/>
        <v>0</v>
      </c>
      <c r="R128" s="123"/>
    </row>
    <row r="129" spans="1:18" s="109" customFormat="1" ht="31.2" x14ac:dyDescent="0.3">
      <c r="A129" s="122">
        <f>IF(F129="","", COUNTA($F$17:F129))</f>
        <v>88</v>
      </c>
      <c r="B129" s="99"/>
      <c r="C129" s="99"/>
      <c r="D129" s="111"/>
      <c r="E129" s="125" t="s">
        <v>145</v>
      </c>
      <c r="F129" s="126">
        <v>156</v>
      </c>
      <c r="G129" s="121">
        <v>0</v>
      </c>
      <c r="H129" s="129">
        <f t="shared" si="60"/>
        <v>156</v>
      </c>
      <c r="I129" s="128" t="s">
        <v>61</v>
      </c>
      <c r="J129" s="136" t="s">
        <v>47</v>
      </c>
      <c r="K129" s="136" t="s">
        <v>47</v>
      </c>
      <c r="L129" s="137">
        <v>0</v>
      </c>
      <c r="M129" s="116">
        <v>0</v>
      </c>
      <c r="N129" s="116">
        <v>0</v>
      </c>
      <c r="O129" s="116">
        <f t="shared" si="61"/>
        <v>0</v>
      </c>
      <c r="P129" s="116">
        <f t="shared" si="62"/>
        <v>0</v>
      </c>
      <c r="Q129" s="117">
        <f t="shared" si="63"/>
        <v>0</v>
      </c>
      <c r="R129" s="123"/>
    </row>
    <row r="130" spans="1:18" s="109" customFormat="1" ht="31.2" x14ac:dyDescent="0.3">
      <c r="A130" s="122">
        <f>IF(F130="","", COUNTA($F$17:F130))</f>
        <v>89</v>
      </c>
      <c r="B130" s="99"/>
      <c r="C130" s="99"/>
      <c r="D130" s="111"/>
      <c r="E130" s="125" t="s">
        <v>146</v>
      </c>
      <c r="F130" s="126">
        <v>97</v>
      </c>
      <c r="G130" s="121">
        <v>0</v>
      </c>
      <c r="H130" s="129">
        <f t="shared" si="60"/>
        <v>97</v>
      </c>
      <c r="I130" s="128" t="s">
        <v>61</v>
      </c>
      <c r="J130" s="136" t="s">
        <v>47</v>
      </c>
      <c r="K130" s="136" t="s">
        <v>47</v>
      </c>
      <c r="L130" s="137">
        <v>0</v>
      </c>
      <c r="M130" s="116">
        <v>0</v>
      </c>
      <c r="N130" s="116">
        <v>0</v>
      </c>
      <c r="O130" s="116">
        <f t="shared" si="61"/>
        <v>0</v>
      </c>
      <c r="P130" s="116">
        <f t="shared" si="62"/>
        <v>0</v>
      </c>
      <c r="Q130" s="117">
        <f t="shared" si="63"/>
        <v>0</v>
      </c>
      <c r="R130" s="123"/>
    </row>
    <row r="131" spans="1:18" s="109" customFormat="1" x14ac:dyDescent="0.3">
      <c r="A131" s="122">
        <f>IF(F131="","", COUNTA($F$17:F131))</f>
        <v>90</v>
      </c>
      <c r="B131" s="99"/>
      <c r="C131" s="99"/>
      <c r="D131" s="111"/>
      <c r="E131" s="131" t="s">
        <v>147</v>
      </c>
      <c r="F131" s="126">
        <v>295</v>
      </c>
      <c r="G131" s="121">
        <v>0</v>
      </c>
      <c r="H131" s="129">
        <f t="shared" si="60"/>
        <v>295</v>
      </c>
      <c r="I131" s="128" t="s">
        <v>61</v>
      </c>
      <c r="J131" s="136" t="s">
        <v>47</v>
      </c>
      <c r="K131" s="136" t="s">
        <v>47</v>
      </c>
      <c r="L131" s="137">
        <v>0</v>
      </c>
      <c r="M131" s="116">
        <v>0</v>
      </c>
      <c r="N131" s="116">
        <v>0</v>
      </c>
      <c r="O131" s="116">
        <f t="shared" si="61"/>
        <v>0</v>
      </c>
      <c r="P131" s="116">
        <f t="shared" si="62"/>
        <v>0</v>
      </c>
      <c r="Q131" s="117">
        <f t="shared" si="63"/>
        <v>0</v>
      </c>
      <c r="R131" s="123"/>
    </row>
    <row r="132" spans="1:18" s="109" customFormat="1" ht="31.2" x14ac:dyDescent="0.3">
      <c r="A132" s="122">
        <f>IF(F132="","", COUNTA($F$17:F132))</f>
        <v>91</v>
      </c>
      <c r="B132" s="99"/>
      <c r="C132" s="99"/>
      <c r="D132" s="111"/>
      <c r="E132" s="125" t="s">
        <v>148</v>
      </c>
      <c r="F132" s="126">
        <v>409</v>
      </c>
      <c r="G132" s="121">
        <v>0</v>
      </c>
      <c r="H132" s="129">
        <f t="shared" si="60"/>
        <v>409</v>
      </c>
      <c r="I132" s="128" t="s">
        <v>61</v>
      </c>
      <c r="J132" s="136" t="s">
        <v>47</v>
      </c>
      <c r="K132" s="136" t="s">
        <v>47</v>
      </c>
      <c r="L132" s="137">
        <v>0</v>
      </c>
      <c r="M132" s="116">
        <v>0</v>
      </c>
      <c r="N132" s="116">
        <v>0</v>
      </c>
      <c r="O132" s="116">
        <f t="shared" si="61"/>
        <v>0</v>
      </c>
      <c r="P132" s="116">
        <f t="shared" si="62"/>
        <v>0</v>
      </c>
      <c r="Q132" s="117">
        <f t="shared" si="63"/>
        <v>0</v>
      </c>
      <c r="R132" s="123"/>
    </row>
    <row r="133" spans="1:18" s="109" customFormat="1" x14ac:dyDescent="0.3">
      <c r="A133" s="122">
        <f>IF(F133="","", COUNTA($F$17:F133))</f>
        <v>92</v>
      </c>
      <c r="B133" s="99"/>
      <c r="C133" s="99"/>
      <c r="D133" s="111"/>
      <c r="E133" s="131" t="s">
        <v>149</v>
      </c>
      <c r="F133" s="126">
        <v>1356</v>
      </c>
      <c r="G133" s="121">
        <v>0</v>
      </c>
      <c r="H133" s="129">
        <f t="shared" si="60"/>
        <v>1356</v>
      </c>
      <c r="I133" s="128" t="s">
        <v>61</v>
      </c>
      <c r="J133" s="136" t="s">
        <v>47</v>
      </c>
      <c r="K133" s="136" t="s">
        <v>47</v>
      </c>
      <c r="L133" s="137">
        <v>0</v>
      </c>
      <c r="M133" s="116">
        <v>0</v>
      </c>
      <c r="N133" s="116">
        <v>0</v>
      </c>
      <c r="O133" s="116">
        <f t="shared" si="61"/>
        <v>0</v>
      </c>
      <c r="P133" s="116">
        <f t="shared" si="62"/>
        <v>0</v>
      </c>
      <c r="Q133" s="117">
        <f t="shared" si="63"/>
        <v>0</v>
      </c>
      <c r="R133" s="123"/>
    </row>
    <row r="134" spans="1:18" s="109" customFormat="1" ht="31.2" x14ac:dyDescent="0.3">
      <c r="A134" s="122">
        <f>IF(F134="","", COUNTA($F$17:F134))</f>
        <v>93</v>
      </c>
      <c r="B134" s="99"/>
      <c r="C134" s="99"/>
      <c r="D134" s="111"/>
      <c r="E134" s="125" t="s">
        <v>150</v>
      </c>
      <c r="F134" s="126">
        <v>520</v>
      </c>
      <c r="G134" s="121">
        <v>0</v>
      </c>
      <c r="H134" s="129">
        <f t="shared" si="60"/>
        <v>520</v>
      </c>
      <c r="I134" s="128" t="s">
        <v>61</v>
      </c>
      <c r="J134" s="136" t="s">
        <v>47</v>
      </c>
      <c r="K134" s="136" t="s">
        <v>47</v>
      </c>
      <c r="L134" s="137">
        <v>0</v>
      </c>
      <c r="M134" s="116">
        <v>0</v>
      </c>
      <c r="N134" s="116">
        <v>0</v>
      </c>
      <c r="O134" s="116">
        <f t="shared" si="61"/>
        <v>0</v>
      </c>
      <c r="P134" s="116">
        <f t="shared" si="62"/>
        <v>0</v>
      </c>
      <c r="Q134" s="117">
        <f t="shared" si="63"/>
        <v>0</v>
      </c>
      <c r="R134" s="123"/>
    </row>
    <row r="135" spans="1:18" s="109" customFormat="1" ht="31.2" x14ac:dyDescent="0.3">
      <c r="A135" s="122">
        <f>IF(F135="","", COUNTA($F$17:F135))</f>
        <v>94</v>
      </c>
      <c r="B135" s="99"/>
      <c r="C135" s="99"/>
      <c r="D135" s="111"/>
      <c r="E135" s="125" t="s">
        <v>151</v>
      </c>
      <c r="F135" s="126">
        <v>451</v>
      </c>
      <c r="G135" s="121">
        <v>0</v>
      </c>
      <c r="H135" s="129">
        <f t="shared" si="60"/>
        <v>451</v>
      </c>
      <c r="I135" s="128" t="s">
        <v>61</v>
      </c>
      <c r="J135" s="136" t="s">
        <v>47</v>
      </c>
      <c r="K135" s="136" t="s">
        <v>47</v>
      </c>
      <c r="L135" s="137">
        <v>0</v>
      </c>
      <c r="M135" s="116">
        <v>0</v>
      </c>
      <c r="N135" s="116">
        <v>0</v>
      </c>
      <c r="O135" s="116">
        <f t="shared" si="61"/>
        <v>0</v>
      </c>
      <c r="P135" s="116">
        <f t="shared" si="62"/>
        <v>0</v>
      </c>
      <c r="Q135" s="117">
        <f t="shared" si="63"/>
        <v>0</v>
      </c>
      <c r="R135" s="123"/>
    </row>
    <row r="136" spans="1:18" s="109" customFormat="1" ht="31.2" x14ac:dyDescent="0.3">
      <c r="A136" s="122">
        <f>IF(F136="","", COUNTA($F$17:F136))</f>
        <v>95</v>
      </c>
      <c r="B136" s="99"/>
      <c r="C136" s="99"/>
      <c r="D136" s="111"/>
      <c r="E136" s="125" t="s">
        <v>152</v>
      </c>
      <c r="F136" s="126">
        <v>892</v>
      </c>
      <c r="G136" s="121">
        <v>0</v>
      </c>
      <c r="H136" s="129">
        <f t="shared" si="60"/>
        <v>892</v>
      </c>
      <c r="I136" s="128" t="s">
        <v>61</v>
      </c>
      <c r="J136" s="136" t="s">
        <v>47</v>
      </c>
      <c r="K136" s="136" t="s">
        <v>47</v>
      </c>
      <c r="L136" s="137">
        <v>0</v>
      </c>
      <c r="M136" s="116">
        <v>0</v>
      </c>
      <c r="N136" s="116">
        <v>0</v>
      </c>
      <c r="O136" s="116">
        <f t="shared" si="61"/>
        <v>0</v>
      </c>
      <c r="P136" s="116">
        <f t="shared" si="62"/>
        <v>0</v>
      </c>
      <c r="Q136" s="117">
        <f t="shared" si="63"/>
        <v>0</v>
      </c>
      <c r="R136" s="123"/>
    </row>
    <row r="137" spans="1:18" s="109" customFormat="1" x14ac:dyDescent="0.3">
      <c r="A137" s="122">
        <f>IF(F137="","", COUNTA($F$17:F137))</f>
        <v>96</v>
      </c>
      <c r="B137" s="99"/>
      <c r="C137" s="99"/>
      <c r="D137" s="111"/>
      <c r="E137" s="131" t="s">
        <v>144</v>
      </c>
      <c r="F137" s="126">
        <v>11</v>
      </c>
      <c r="G137" s="121">
        <v>0</v>
      </c>
      <c r="H137" s="129">
        <f t="shared" si="60"/>
        <v>11</v>
      </c>
      <c r="I137" s="128" t="s">
        <v>61</v>
      </c>
      <c r="J137" s="136" t="s">
        <v>47</v>
      </c>
      <c r="K137" s="136" t="s">
        <v>47</v>
      </c>
      <c r="L137" s="137">
        <v>0</v>
      </c>
      <c r="M137" s="116">
        <v>0</v>
      </c>
      <c r="N137" s="116">
        <v>0</v>
      </c>
      <c r="O137" s="116">
        <f t="shared" si="61"/>
        <v>0</v>
      </c>
      <c r="P137" s="116">
        <f t="shared" si="62"/>
        <v>0</v>
      </c>
      <c r="Q137" s="117">
        <f t="shared" si="63"/>
        <v>0</v>
      </c>
      <c r="R137" s="123"/>
    </row>
    <row r="138" spans="1:18" s="109" customFormat="1" ht="31.2" x14ac:dyDescent="0.3">
      <c r="A138" s="122">
        <f>IF(F138="","", COUNTA($F$17:F138))</f>
        <v>97</v>
      </c>
      <c r="B138" s="99"/>
      <c r="C138" s="99"/>
      <c r="D138" s="111"/>
      <c r="E138" s="125" t="s">
        <v>153</v>
      </c>
      <c r="F138" s="126">
        <v>12</v>
      </c>
      <c r="G138" s="121">
        <v>0</v>
      </c>
      <c r="H138" s="129">
        <f t="shared" si="60"/>
        <v>12</v>
      </c>
      <c r="I138" s="128" t="s">
        <v>61</v>
      </c>
      <c r="J138" s="136" t="s">
        <v>47</v>
      </c>
      <c r="K138" s="136" t="s">
        <v>47</v>
      </c>
      <c r="L138" s="137">
        <v>0</v>
      </c>
      <c r="M138" s="116">
        <v>0</v>
      </c>
      <c r="N138" s="116">
        <v>0</v>
      </c>
      <c r="O138" s="116">
        <f t="shared" si="61"/>
        <v>0</v>
      </c>
      <c r="P138" s="116">
        <f t="shared" si="62"/>
        <v>0</v>
      </c>
      <c r="Q138" s="117">
        <f t="shared" si="63"/>
        <v>0</v>
      </c>
      <c r="R138" s="123"/>
    </row>
    <row r="139" spans="1:18" s="109" customFormat="1" ht="31.2" x14ac:dyDescent="0.3">
      <c r="A139" s="122">
        <f>IF(F139="","", COUNTA($F$17:F139))</f>
        <v>98</v>
      </c>
      <c r="B139" s="99"/>
      <c r="C139" s="99"/>
      <c r="D139" s="111"/>
      <c r="E139" s="125" t="s">
        <v>154</v>
      </c>
      <c r="F139" s="126">
        <v>11</v>
      </c>
      <c r="G139" s="121">
        <v>0</v>
      </c>
      <c r="H139" s="129">
        <f t="shared" si="60"/>
        <v>11</v>
      </c>
      <c r="I139" s="128" t="s">
        <v>61</v>
      </c>
      <c r="J139" s="136" t="s">
        <v>47</v>
      </c>
      <c r="K139" s="136" t="s">
        <v>47</v>
      </c>
      <c r="L139" s="137">
        <v>0</v>
      </c>
      <c r="M139" s="116">
        <v>0</v>
      </c>
      <c r="N139" s="116">
        <v>0</v>
      </c>
      <c r="O139" s="116">
        <f t="shared" si="61"/>
        <v>0</v>
      </c>
      <c r="P139" s="116">
        <f t="shared" si="62"/>
        <v>0</v>
      </c>
      <c r="Q139" s="117">
        <f t="shared" si="63"/>
        <v>0</v>
      </c>
      <c r="R139" s="123"/>
    </row>
    <row r="140" spans="1:18" s="109" customFormat="1" ht="31.2" x14ac:dyDescent="0.3">
      <c r="A140" s="122">
        <f>IF(F140="","", COUNTA($F$17:F140))</f>
        <v>99</v>
      </c>
      <c r="B140" s="99"/>
      <c r="C140" s="99"/>
      <c r="D140" s="111"/>
      <c r="E140" s="125" t="s">
        <v>152</v>
      </c>
      <c r="F140" s="126">
        <v>27</v>
      </c>
      <c r="G140" s="121">
        <v>0</v>
      </c>
      <c r="H140" s="129">
        <f t="shared" si="60"/>
        <v>27</v>
      </c>
      <c r="I140" s="128" t="s">
        <v>61</v>
      </c>
      <c r="J140" s="136" t="s">
        <v>47</v>
      </c>
      <c r="K140" s="136" t="s">
        <v>47</v>
      </c>
      <c r="L140" s="137">
        <v>0</v>
      </c>
      <c r="M140" s="116">
        <v>0</v>
      </c>
      <c r="N140" s="116">
        <v>0</v>
      </c>
      <c r="O140" s="116">
        <f t="shared" si="61"/>
        <v>0</v>
      </c>
      <c r="P140" s="116">
        <f t="shared" si="62"/>
        <v>0</v>
      </c>
      <c r="Q140" s="117">
        <f t="shared" si="63"/>
        <v>0</v>
      </c>
      <c r="R140" s="123"/>
    </row>
    <row r="141" spans="1:18" x14ac:dyDescent="0.3">
      <c r="A141" s="62"/>
      <c r="B141" s="27"/>
      <c r="C141" s="27"/>
      <c r="D141" s="28"/>
      <c r="E141" s="88"/>
      <c r="F141" s="71"/>
      <c r="G141" s="72"/>
      <c r="H141" s="85"/>
      <c r="I141" s="70"/>
      <c r="J141" s="70"/>
      <c r="K141" s="116"/>
      <c r="L141" s="70"/>
      <c r="M141" s="12"/>
      <c r="N141" s="12"/>
      <c r="O141" s="12"/>
      <c r="P141" s="12"/>
      <c r="Q141" s="13"/>
      <c r="R141" s="63"/>
    </row>
    <row r="142" spans="1:18" x14ac:dyDescent="0.3">
      <c r="A142" s="62" t="str">
        <f>IF(F142="","", COUNTA($F$29:F142))</f>
        <v/>
      </c>
      <c r="B142" s="27"/>
      <c r="C142" s="27"/>
      <c r="D142" s="28"/>
      <c r="E142" s="88"/>
      <c r="F142" s="84"/>
      <c r="G142" s="84"/>
      <c r="H142" s="85"/>
      <c r="I142" s="84"/>
      <c r="J142" s="10"/>
      <c r="K142" s="116"/>
      <c r="L142" s="10"/>
      <c r="M142" s="12"/>
      <c r="N142" s="12"/>
      <c r="O142" s="12"/>
      <c r="P142" s="12"/>
      <c r="Q142" s="13"/>
      <c r="R142" s="68"/>
    </row>
    <row r="143" spans="1:18" ht="17.399999999999999" x14ac:dyDescent="0.3">
      <c r="A143" s="65"/>
      <c r="B143" s="14"/>
      <c r="C143" s="14"/>
      <c r="D143" s="15"/>
      <c r="E143" s="147" t="s">
        <v>43</v>
      </c>
      <c r="F143" s="82"/>
      <c r="G143" s="82"/>
      <c r="H143" s="86"/>
      <c r="I143" s="82"/>
      <c r="J143" s="16"/>
      <c r="K143" s="147">
        <f>SUM(K42:K142)</f>
        <v>0</v>
      </c>
      <c r="L143" s="16"/>
      <c r="M143" s="76"/>
      <c r="N143" s="76"/>
      <c r="O143" s="148">
        <f>SUM(O42:O142)</f>
        <v>0</v>
      </c>
      <c r="P143" s="148">
        <f>SUM(P42:P142)</f>
        <v>0</v>
      </c>
      <c r="Q143" s="77"/>
      <c r="R143" s="148">
        <f>SUM(Q42:Q142)</f>
        <v>0</v>
      </c>
    </row>
    <row r="144" spans="1:18" x14ac:dyDescent="0.3">
      <c r="A144" s="66"/>
      <c r="B144" s="20"/>
      <c r="C144" s="20"/>
      <c r="D144" s="21"/>
      <c r="E144" s="22"/>
      <c r="F144" s="23"/>
      <c r="G144" s="23"/>
      <c r="H144" s="24"/>
      <c r="I144" s="23"/>
      <c r="J144" s="23"/>
      <c r="K144" s="119"/>
      <c r="L144" s="23"/>
      <c r="M144" s="25"/>
      <c r="N144" s="25"/>
      <c r="O144" s="25"/>
      <c r="P144" s="25"/>
      <c r="Q144" s="26"/>
      <c r="R144" s="67"/>
    </row>
    <row r="145" spans="1:18" ht="17.399999999999999" x14ac:dyDescent="0.3">
      <c r="A145" s="2" t="str">
        <f>IF(F145="","", COUNTA($F$17:F145))</f>
        <v/>
      </c>
      <c r="B145" s="2"/>
      <c r="C145" s="2"/>
      <c r="D145" s="3">
        <v>330000</v>
      </c>
      <c r="E145" s="4" t="s">
        <v>41</v>
      </c>
      <c r="F145" s="4"/>
      <c r="G145" s="4"/>
      <c r="H145" s="4"/>
      <c r="I145" s="5"/>
      <c r="J145" s="5"/>
      <c r="K145" s="115"/>
      <c r="L145" s="5"/>
      <c r="M145" s="5"/>
      <c r="N145" s="5"/>
      <c r="O145" s="5"/>
      <c r="P145" s="5"/>
      <c r="Q145" s="6"/>
      <c r="R145" s="61"/>
    </row>
    <row r="146" spans="1:18" s="112" customFormat="1" x14ac:dyDescent="0.3">
      <c r="A146" s="113"/>
      <c r="B146" s="99"/>
      <c r="C146" s="99"/>
      <c r="D146" s="114"/>
      <c r="E146" s="132" t="s">
        <v>155</v>
      </c>
      <c r="F146" s="118"/>
      <c r="G146" s="118"/>
      <c r="H146" s="130"/>
      <c r="I146" s="118"/>
      <c r="J146" s="118"/>
      <c r="K146" s="119"/>
      <c r="L146" s="118"/>
      <c r="M146" s="119"/>
      <c r="N146" s="119"/>
      <c r="O146" s="119"/>
      <c r="P146" s="119"/>
      <c r="Q146" s="120"/>
      <c r="R146" s="124"/>
    </row>
    <row r="147" spans="1:18" s="112" customFormat="1" x14ac:dyDescent="0.3">
      <c r="A147" s="122">
        <f>IF(F147="","", COUNTA($F$17:F147))</f>
        <v>100</v>
      </c>
      <c r="B147" s="99"/>
      <c r="C147" s="99"/>
      <c r="D147" s="114"/>
      <c r="E147" s="125" t="s">
        <v>156</v>
      </c>
      <c r="F147" s="126">
        <v>1324</v>
      </c>
      <c r="G147" s="133">
        <v>0.1</v>
      </c>
      <c r="H147" s="129">
        <f t="shared" ref="H147:H154" si="64">G147*F147+F147</f>
        <v>1456.4</v>
      </c>
      <c r="I147" s="134" t="s">
        <v>64</v>
      </c>
      <c r="J147" s="136" t="s">
        <v>47</v>
      </c>
      <c r="K147" s="136" t="s">
        <v>47</v>
      </c>
      <c r="L147" s="137">
        <v>0</v>
      </c>
      <c r="M147" s="116">
        <v>0</v>
      </c>
      <c r="N147" s="116">
        <v>0</v>
      </c>
      <c r="O147" s="116">
        <f t="shared" ref="O147:O154" si="65">H147*M147</f>
        <v>0</v>
      </c>
      <c r="P147" s="116">
        <f t="shared" ref="P147:P154" si="66">H147*N147</f>
        <v>0</v>
      </c>
      <c r="Q147" s="117">
        <f t="shared" ref="Q147:Q154" si="67">O147+P147</f>
        <v>0</v>
      </c>
      <c r="R147" s="123"/>
    </row>
    <row r="148" spans="1:18" s="112" customFormat="1" x14ac:dyDescent="0.3">
      <c r="A148" s="122">
        <f>IF(F148="","", COUNTA($F$17:F148))</f>
        <v>101</v>
      </c>
      <c r="B148" s="99"/>
      <c r="C148" s="99"/>
      <c r="D148" s="114"/>
      <c r="E148" s="131" t="s">
        <v>157</v>
      </c>
      <c r="F148" s="126">
        <v>402</v>
      </c>
      <c r="G148" s="133">
        <v>0.1</v>
      </c>
      <c r="H148" s="129">
        <f t="shared" si="64"/>
        <v>442.2</v>
      </c>
      <c r="I148" s="134" t="s">
        <v>64</v>
      </c>
      <c r="J148" s="136" t="s">
        <v>47</v>
      </c>
      <c r="K148" s="136" t="s">
        <v>47</v>
      </c>
      <c r="L148" s="137">
        <v>0</v>
      </c>
      <c r="M148" s="116">
        <v>0</v>
      </c>
      <c r="N148" s="116">
        <v>0</v>
      </c>
      <c r="O148" s="116">
        <f t="shared" si="65"/>
        <v>0</v>
      </c>
      <c r="P148" s="116">
        <f t="shared" si="66"/>
        <v>0</v>
      </c>
      <c r="Q148" s="117">
        <f t="shared" si="67"/>
        <v>0</v>
      </c>
      <c r="R148" s="123"/>
    </row>
    <row r="149" spans="1:18" s="112" customFormat="1" x14ac:dyDescent="0.3">
      <c r="A149" s="122">
        <f>IF(F149="","", COUNTA($F$17:F149))</f>
        <v>102</v>
      </c>
      <c r="B149" s="99"/>
      <c r="C149" s="99"/>
      <c r="D149" s="114"/>
      <c r="E149" s="131" t="s">
        <v>158</v>
      </c>
      <c r="F149" s="126">
        <v>651</v>
      </c>
      <c r="G149" s="133">
        <v>0.1</v>
      </c>
      <c r="H149" s="129">
        <f t="shared" si="64"/>
        <v>716.1</v>
      </c>
      <c r="I149" s="134" t="s">
        <v>64</v>
      </c>
      <c r="J149" s="136" t="s">
        <v>47</v>
      </c>
      <c r="K149" s="136" t="s">
        <v>47</v>
      </c>
      <c r="L149" s="137">
        <v>0</v>
      </c>
      <c r="M149" s="116">
        <v>0</v>
      </c>
      <c r="N149" s="116">
        <v>0</v>
      </c>
      <c r="O149" s="116">
        <f t="shared" si="65"/>
        <v>0</v>
      </c>
      <c r="P149" s="116">
        <f t="shared" si="66"/>
        <v>0</v>
      </c>
      <c r="Q149" s="117">
        <f t="shared" si="67"/>
        <v>0</v>
      </c>
      <c r="R149" s="123"/>
    </row>
    <row r="150" spans="1:18" s="112" customFormat="1" x14ac:dyDescent="0.3">
      <c r="A150" s="122">
        <f>IF(F150="","", COUNTA($F$17:F150))</f>
        <v>103</v>
      </c>
      <c r="B150" s="99"/>
      <c r="C150" s="99"/>
      <c r="D150" s="114"/>
      <c r="E150" s="131" t="s">
        <v>159</v>
      </c>
      <c r="F150" s="126">
        <v>165</v>
      </c>
      <c r="G150" s="133">
        <v>0.1</v>
      </c>
      <c r="H150" s="129">
        <f t="shared" si="64"/>
        <v>181.5</v>
      </c>
      <c r="I150" s="134" t="s">
        <v>64</v>
      </c>
      <c r="J150" s="136" t="s">
        <v>47</v>
      </c>
      <c r="K150" s="136" t="s">
        <v>47</v>
      </c>
      <c r="L150" s="137">
        <v>0</v>
      </c>
      <c r="M150" s="116">
        <v>0</v>
      </c>
      <c r="N150" s="116">
        <v>0</v>
      </c>
      <c r="O150" s="116">
        <f t="shared" si="65"/>
        <v>0</v>
      </c>
      <c r="P150" s="116">
        <f t="shared" si="66"/>
        <v>0</v>
      </c>
      <c r="Q150" s="117">
        <f t="shared" si="67"/>
        <v>0</v>
      </c>
      <c r="R150" s="123"/>
    </row>
    <row r="151" spans="1:18" s="112" customFormat="1" x14ac:dyDescent="0.3">
      <c r="A151" s="122">
        <f>IF(F151="","", COUNTA($F$17:F151))</f>
        <v>104</v>
      </c>
      <c r="B151" s="99"/>
      <c r="C151" s="99"/>
      <c r="D151" s="114"/>
      <c r="E151" s="131" t="s">
        <v>160</v>
      </c>
      <c r="F151" s="126">
        <v>525</v>
      </c>
      <c r="G151" s="133">
        <v>0.1</v>
      </c>
      <c r="H151" s="129">
        <f t="shared" si="64"/>
        <v>577.5</v>
      </c>
      <c r="I151" s="134" t="s">
        <v>64</v>
      </c>
      <c r="J151" s="136" t="s">
        <v>47</v>
      </c>
      <c r="K151" s="136" t="s">
        <v>47</v>
      </c>
      <c r="L151" s="137">
        <v>0</v>
      </c>
      <c r="M151" s="116">
        <v>0</v>
      </c>
      <c r="N151" s="116">
        <v>0</v>
      </c>
      <c r="O151" s="116">
        <f t="shared" si="65"/>
        <v>0</v>
      </c>
      <c r="P151" s="116">
        <f t="shared" si="66"/>
        <v>0</v>
      </c>
      <c r="Q151" s="117">
        <f t="shared" si="67"/>
        <v>0</v>
      </c>
      <c r="R151" s="123"/>
    </row>
    <row r="152" spans="1:18" s="112" customFormat="1" x14ac:dyDescent="0.3">
      <c r="A152" s="122">
        <f>IF(F152="","", COUNTA($F$17:F152))</f>
        <v>105</v>
      </c>
      <c r="B152" s="99"/>
      <c r="C152" s="99"/>
      <c r="D152" s="114"/>
      <c r="E152" s="131" t="s">
        <v>161</v>
      </c>
      <c r="F152" s="126">
        <v>185</v>
      </c>
      <c r="G152" s="133">
        <v>0.1</v>
      </c>
      <c r="H152" s="129">
        <f t="shared" si="64"/>
        <v>203.5</v>
      </c>
      <c r="I152" s="134" t="s">
        <v>64</v>
      </c>
      <c r="J152" s="136" t="s">
        <v>47</v>
      </c>
      <c r="K152" s="136" t="s">
        <v>47</v>
      </c>
      <c r="L152" s="137">
        <v>0</v>
      </c>
      <c r="M152" s="116">
        <v>0</v>
      </c>
      <c r="N152" s="116">
        <v>0</v>
      </c>
      <c r="O152" s="116">
        <f t="shared" si="65"/>
        <v>0</v>
      </c>
      <c r="P152" s="116">
        <f t="shared" si="66"/>
        <v>0</v>
      </c>
      <c r="Q152" s="117">
        <f t="shared" si="67"/>
        <v>0</v>
      </c>
      <c r="R152" s="123"/>
    </row>
    <row r="153" spans="1:18" s="112" customFormat="1" x14ac:dyDescent="0.3">
      <c r="A153" s="122">
        <f>IF(F153="","", COUNTA($F$17:F153))</f>
        <v>106</v>
      </c>
      <c r="B153" s="99"/>
      <c r="C153" s="99"/>
      <c r="D153" s="114"/>
      <c r="E153" s="131" t="s">
        <v>162</v>
      </c>
      <c r="F153" s="126">
        <v>36</v>
      </c>
      <c r="G153" s="133">
        <v>0.1</v>
      </c>
      <c r="H153" s="129">
        <f t="shared" si="64"/>
        <v>39.6</v>
      </c>
      <c r="I153" s="134" t="s">
        <v>64</v>
      </c>
      <c r="J153" s="136" t="s">
        <v>47</v>
      </c>
      <c r="K153" s="136" t="s">
        <v>47</v>
      </c>
      <c r="L153" s="137">
        <v>0</v>
      </c>
      <c r="M153" s="116">
        <v>0</v>
      </c>
      <c r="N153" s="116">
        <v>0</v>
      </c>
      <c r="O153" s="116">
        <f t="shared" si="65"/>
        <v>0</v>
      </c>
      <c r="P153" s="116">
        <f t="shared" si="66"/>
        <v>0</v>
      </c>
      <c r="Q153" s="117">
        <f t="shared" si="67"/>
        <v>0</v>
      </c>
      <c r="R153" s="123"/>
    </row>
    <row r="154" spans="1:18" s="112" customFormat="1" x14ac:dyDescent="0.3">
      <c r="A154" s="122">
        <f>IF(F154="","", COUNTA($F$17:F154))</f>
        <v>107</v>
      </c>
      <c r="B154" s="99"/>
      <c r="C154" s="99"/>
      <c r="D154" s="114"/>
      <c r="E154" s="131" t="s">
        <v>163</v>
      </c>
      <c r="F154" s="126">
        <v>197</v>
      </c>
      <c r="G154" s="133">
        <v>0.1</v>
      </c>
      <c r="H154" s="129">
        <f t="shared" si="64"/>
        <v>216.7</v>
      </c>
      <c r="I154" s="134" t="s">
        <v>64</v>
      </c>
      <c r="J154" s="136" t="s">
        <v>47</v>
      </c>
      <c r="K154" s="136" t="s">
        <v>47</v>
      </c>
      <c r="L154" s="137">
        <v>0</v>
      </c>
      <c r="M154" s="116">
        <v>0</v>
      </c>
      <c r="N154" s="116">
        <v>0</v>
      </c>
      <c r="O154" s="116">
        <f t="shared" si="65"/>
        <v>0</v>
      </c>
      <c r="P154" s="116">
        <f t="shared" si="66"/>
        <v>0</v>
      </c>
      <c r="Q154" s="117">
        <f t="shared" si="67"/>
        <v>0</v>
      </c>
      <c r="R154" s="123"/>
    </row>
    <row r="155" spans="1:18" x14ac:dyDescent="0.3">
      <c r="A155" s="62"/>
      <c r="B155" s="27"/>
      <c r="C155" s="27"/>
      <c r="D155" s="28"/>
      <c r="E155" s="132" t="s">
        <v>199</v>
      </c>
      <c r="F155" s="118"/>
      <c r="G155" s="118"/>
      <c r="H155" s="130"/>
      <c r="I155" s="118"/>
      <c r="J155" s="118"/>
      <c r="K155" s="119"/>
      <c r="L155" s="118"/>
      <c r="M155" s="119"/>
      <c r="N155" s="119"/>
      <c r="O155" s="119"/>
      <c r="P155" s="119"/>
      <c r="Q155" s="120"/>
      <c r="R155" s="124"/>
    </row>
    <row r="156" spans="1:18" s="89" customFormat="1" x14ac:dyDescent="0.3">
      <c r="A156" s="122">
        <f>IF(F156="","", COUNTA($F$17:F156))</f>
        <v>108</v>
      </c>
      <c r="B156" s="90"/>
      <c r="C156" s="90"/>
      <c r="D156" s="91"/>
      <c r="E156" s="131" t="s">
        <v>201</v>
      </c>
      <c r="F156" s="126">
        <v>1</v>
      </c>
      <c r="G156" s="121">
        <v>0</v>
      </c>
      <c r="H156" s="129">
        <f t="shared" ref="H156:H165" si="68">F156+G156*F156</f>
        <v>1</v>
      </c>
      <c r="I156" s="128" t="s">
        <v>61</v>
      </c>
      <c r="J156" s="136" t="s">
        <v>47</v>
      </c>
      <c r="K156" s="136" t="s">
        <v>47</v>
      </c>
      <c r="L156" s="137">
        <v>0</v>
      </c>
      <c r="M156" s="116">
        <v>0</v>
      </c>
      <c r="N156" s="116">
        <v>0</v>
      </c>
      <c r="O156" s="116">
        <f t="shared" ref="O156:O165" si="69">H156*M156</f>
        <v>0</v>
      </c>
      <c r="P156" s="116">
        <f t="shared" ref="P156:P165" si="70">H156*N156</f>
        <v>0</v>
      </c>
      <c r="Q156" s="117">
        <f t="shared" ref="Q156:Q165" si="71">O156+P156</f>
        <v>0</v>
      </c>
      <c r="R156" s="123"/>
    </row>
    <row r="157" spans="1:18" s="89" customFormat="1" x14ac:dyDescent="0.3">
      <c r="A157" s="122">
        <f>IF(F157="","", COUNTA($F$17:F157))</f>
        <v>109</v>
      </c>
      <c r="B157" s="90"/>
      <c r="C157" s="90"/>
      <c r="D157" s="91"/>
      <c r="E157" s="131" t="s">
        <v>202</v>
      </c>
      <c r="F157" s="126">
        <v>6</v>
      </c>
      <c r="G157" s="121">
        <v>0</v>
      </c>
      <c r="H157" s="129">
        <f t="shared" si="68"/>
        <v>6</v>
      </c>
      <c r="I157" s="128" t="s">
        <v>61</v>
      </c>
      <c r="J157" s="136" t="s">
        <v>47</v>
      </c>
      <c r="K157" s="136" t="s">
        <v>47</v>
      </c>
      <c r="L157" s="137">
        <v>0</v>
      </c>
      <c r="M157" s="116">
        <v>0</v>
      </c>
      <c r="N157" s="116">
        <v>0</v>
      </c>
      <c r="O157" s="116">
        <f t="shared" si="69"/>
        <v>0</v>
      </c>
      <c r="P157" s="116">
        <f t="shared" si="70"/>
        <v>0</v>
      </c>
      <c r="Q157" s="117">
        <f t="shared" si="71"/>
        <v>0</v>
      </c>
      <c r="R157" s="123"/>
    </row>
    <row r="158" spans="1:18" s="89" customFormat="1" x14ac:dyDescent="0.3">
      <c r="A158" s="122">
        <f>IF(F158="","", COUNTA($F$17:F158))</f>
        <v>110</v>
      </c>
      <c r="B158" s="90"/>
      <c r="C158" s="90"/>
      <c r="D158" s="91"/>
      <c r="E158" s="131" t="s">
        <v>203</v>
      </c>
      <c r="F158" s="126">
        <v>33</v>
      </c>
      <c r="G158" s="121">
        <v>0</v>
      </c>
      <c r="H158" s="129">
        <f t="shared" si="68"/>
        <v>33</v>
      </c>
      <c r="I158" s="128" t="s">
        <v>61</v>
      </c>
      <c r="J158" s="136" t="s">
        <v>47</v>
      </c>
      <c r="K158" s="136" t="s">
        <v>47</v>
      </c>
      <c r="L158" s="137">
        <v>0</v>
      </c>
      <c r="M158" s="116">
        <v>0</v>
      </c>
      <c r="N158" s="116">
        <v>0</v>
      </c>
      <c r="O158" s="116">
        <f t="shared" si="69"/>
        <v>0</v>
      </c>
      <c r="P158" s="116">
        <f t="shared" si="70"/>
        <v>0</v>
      </c>
      <c r="Q158" s="117">
        <f t="shared" si="71"/>
        <v>0</v>
      </c>
      <c r="R158" s="123"/>
    </row>
    <row r="159" spans="1:18" s="112" customFormat="1" x14ac:dyDescent="0.3">
      <c r="A159" s="122">
        <f>IF(F159="","", COUNTA($F$17:F159))</f>
        <v>111</v>
      </c>
      <c r="B159" s="99"/>
      <c r="C159" s="99"/>
      <c r="D159" s="114"/>
      <c r="E159" s="131" t="s">
        <v>204</v>
      </c>
      <c r="F159" s="126">
        <v>59</v>
      </c>
      <c r="G159" s="121">
        <v>0</v>
      </c>
      <c r="H159" s="129">
        <f t="shared" si="68"/>
        <v>59</v>
      </c>
      <c r="I159" s="128" t="s">
        <v>61</v>
      </c>
      <c r="J159" s="136" t="s">
        <v>47</v>
      </c>
      <c r="K159" s="136" t="s">
        <v>47</v>
      </c>
      <c r="L159" s="137">
        <v>0</v>
      </c>
      <c r="M159" s="116">
        <v>0</v>
      </c>
      <c r="N159" s="116">
        <v>0</v>
      </c>
      <c r="O159" s="116">
        <f t="shared" si="69"/>
        <v>0</v>
      </c>
      <c r="P159" s="116">
        <f t="shared" si="70"/>
        <v>0</v>
      </c>
      <c r="Q159" s="117">
        <f t="shared" si="71"/>
        <v>0</v>
      </c>
      <c r="R159" s="123"/>
    </row>
    <row r="160" spans="1:18" s="112" customFormat="1" x14ac:dyDescent="0.3">
      <c r="A160" s="122">
        <f>IF(F160="","", COUNTA($F$17:F160))</f>
        <v>112</v>
      </c>
      <c r="B160" s="99"/>
      <c r="C160" s="99"/>
      <c r="D160" s="114"/>
      <c r="E160" s="131" t="s">
        <v>205</v>
      </c>
      <c r="F160" s="126">
        <v>4</v>
      </c>
      <c r="G160" s="121">
        <v>0</v>
      </c>
      <c r="H160" s="129">
        <f t="shared" si="68"/>
        <v>4</v>
      </c>
      <c r="I160" s="128" t="s">
        <v>61</v>
      </c>
      <c r="J160" s="136" t="s">
        <v>47</v>
      </c>
      <c r="K160" s="136" t="s">
        <v>47</v>
      </c>
      <c r="L160" s="137">
        <v>0</v>
      </c>
      <c r="M160" s="116">
        <v>0</v>
      </c>
      <c r="N160" s="116">
        <v>0</v>
      </c>
      <c r="O160" s="116">
        <f t="shared" si="69"/>
        <v>0</v>
      </c>
      <c r="P160" s="116">
        <f t="shared" si="70"/>
        <v>0</v>
      </c>
      <c r="Q160" s="117">
        <f t="shared" si="71"/>
        <v>0</v>
      </c>
      <c r="R160" s="123"/>
    </row>
    <row r="161" spans="1:18" s="112" customFormat="1" x14ac:dyDescent="0.3">
      <c r="A161" s="122">
        <f>IF(F161="","", COUNTA($F$17:F161))</f>
        <v>113</v>
      </c>
      <c r="B161" s="99"/>
      <c r="C161" s="99"/>
      <c r="D161" s="114"/>
      <c r="E161" s="131" t="s">
        <v>206</v>
      </c>
      <c r="F161" s="126">
        <v>6</v>
      </c>
      <c r="G161" s="121">
        <v>0</v>
      </c>
      <c r="H161" s="129">
        <f t="shared" si="68"/>
        <v>6</v>
      </c>
      <c r="I161" s="128" t="s">
        <v>61</v>
      </c>
      <c r="J161" s="136" t="s">
        <v>47</v>
      </c>
      <c r="K161" s="136" t="s">
        <v>47</v>
      </c>
      <c r="L161" s="137">
        <v>0</v>
      </c>
      <c r="M161" s="116">
        <v>0</v>
      </c>
      <c r="N161" s="116">
        <v>0</v>
      </c>
      <c r="O161" s="116">
        <f t="shared" si="69"/>
        <v>0</v>
      </c>
      <c r="P161" s="116">
        <f t="shared" si="70"/>
        <v>0</v>
      </c>
      <c r="Q161" s="117">
        <f t="shared" si="71"/>
        <v>0</v>
      </c>
      <c r="R161" s="123"/>
    </row>
    <row r="162" spans="1:18" s="112" customFormat="1" x14ac:dyDescent="0.3">
      <c r="A162" s="122">
        <f>IF(F162="","", COUNTA($F$17:F162))</f>
        <v>114</v>
      </c>
      <c r="B162" s="99"/>
      <c r="C162" s="99"/>
      <c r="D162" s="114"/>
      <c r="E162" s="131" t="s">
        <v>207</v>
      </c>
      <c r="F162" s="126">
        <v>1</v>
      </c>
      <c r="G162" s="121">
        <v>0</v>
      </c>
      <c r="H162" s="129">
        <f t="shared" si="68"/>
        <v>1</v>
      </c>
      <c r="I162" s="128" t="s">
        <v>61</v>
      </c>
      <c r="J162" s="136" t="s">
        <v>47</v>
      </c>
      <c r="K162" s="136" t="s">
        <v>47</v>
      </c>
      <c r="L162" s="137">
        <v>0</v>
      </c>
      <c r="M162" s="116">
        <v>0</v>
      </c>
      <c r="N162" s="116">
        <v>0</v>
      </c>
      <c r="O162" s="116">
        <f t="shared" si="69"/>
        <v>0</v>
      </c>
      <c r="P162" s="116">
        <f t="shared" si="70"/>
        <v>0</v>
      </c>
      <c r="Q162" s="117">
        <f t="shared" si="71"/>
        <v>0</v>
      </c>
      <c r="R162" s="123"/>
    </row>
    <row r="163" spans="1:18" s="112" customFormat="1" x14ac:dyDescent="0.3">
      <c r="A163" s="122">
        <f>IF(F163="","", COUNTA($F$17:F163))</f>
        <v>115</v>
      </c>
      <c r="B163" s="99"/>
      <c r="C163" s="99"/>
      <c r="D163" s="114"/>
      <c r="E163" s="131" t="s">
        <v>208</v>
      </c>
      <c r="F163" s="126">
        <v>3</v>
      </c>
      <c r="G163" s="121">
        <v>0</v>
      </c>
      <c r="H163" s="129">
        <f t="shared" si="68"/>
        <v>3</v>
      </c>
      <c r="I163" s="128" t="s">
        <v>61</v>
      </c>
      <c r="J163" s="136" t="s">
        <v>47</v>
      </c>
      <c r="K163" s="136" t="s">
        <v>47</v>
      </c>
      <c r="L163" s="137">
        <v>0</v>
      </c>
      <c r="M163" s="116">
        <v>0</v>
      </c>
      <c r="N163" s="116">
        <v>0</v>
      </c>
      <c r="O163" s="116">
        <f t="shared" si="69"/>
        <v>0</v>
      </c>
      <c r="P163" s="116">
        <f t="shared" si="70"/>
        <v>0</v>
      </c>
      <c r="Q163" s="117">
        <f t="shared" si="71"/>
        <v>0</v>
      </c>
      <c r="R163" s="123"/>
    </row>
    <row r="164" spans="1:18" s="112" customFormat="1" x14ac:dyDescent="0.3">
      <c r="A164" s="122">
        <f>IF(F164="","", COUNTA($F$17:F164))</f>
        <v>116</v>
      </c>
      <c r="B164" s="99"/>
      <c r="C164" s="99"/>
      <c r="D164" s="114"/>
      <c r="E164" s="131" t="s">
        <v>209</v>
      </c>
      <c r="F164" s="126">
        <v>2</v>
      </c>
      <c r="G164" s="121">
        <v>0</v>
      </c>
      <c r="H164" s="129">
        <f t="shared" si="68"/>
        <v>2</v>
      </c>
      <c r="I164" s="128" t="s">
        <v>61</v>
      </c>
      <c r="J164" s="136" t="s">
        <v>47</v>
      </c>
      <c r="K164" s="136" t="s">
        <v>47</v>
      </c>
      <c r="L164" s="137">
        <v>0</v>
      </c>
      <c r="M164" s="116">
        <v>0</v>
      </c>
      <c r="N164" s="116">
        <v>0</v>
      </c>
      <c r="O164" s="116">
        <f t="shared" si="69"/>
        <v>0</v>
      </c>
      <c r="P164" s="116">
        <f t="shared" si="70"/>
        <v>0</v>
      </c>
      <c r="Q164" s="117">
        <f t="shared" si="71"/>
        <v>0</v>
      </c>
      <c r="R164" s="123"/>
    </row>
    <row r="165" spans="1:18" s="112" customFormat="1" x14ac:dyDescent="0.3">
      <c r="A165" s="122">
        <f>IF(F165="","", COUNTA($F$17:F165))</f>
        <v>117</v>
      </c>
      <c r="B165" s="99"/>
      <c r="C165" s="99"/>
      <c r="D165" s="114"/>
      <c r="E165" s="131" t="s">
        <v>210</v>
      </c>
      <c r="F165" s="126">
        <v>4</v>
      </c>
      <c r="G165" s="121">
        <v>0</v>
      </c>
      <c r="H165" s="129">
        <f t="shared" si="68"/>
        <v>4</v>
      </c>
      <c r="I165" s="128" t="s">
        <v>61</v>
      </c>
      <c r="J165" s="136" t="s">
        <v>47</v>
      </c>
      <c r="K165" s="136" t="s">
        <v>47</v>
      </c>
      <c r="L165" s="137">
        <v>0</v>
      </c>
      <c r="M165" s="116">
        <v>0</v>
      </c>
      <c r="N165" s="116">
        <v>0</v>
      </c>
      <c r="O165" s="116">
        <f t="shared" si="69"/>
        <v>0</v>
      </c>
      <c r="P165" s="116">
        <f t="shared" si="70"/>
        <v>0</v>
      </c>
      <c r="Q165" s="117">
        <f t="shared" si="71"/>
        <v>0</v>
      </c>
      <c r="R165" s="123"/>
    </row>
    <row r="166" spans="1:18" s="112" customFormat="1" x14ac:dyDescent="0.3">
      <c r="A166" s="113"/>
      <c r="B166" s="99"/>
      <c r="C166" s="99"/>
      <c r="D166" s="114"/>
      <c r="E166" s="132" t="s">
        <v>65</v>
      </c>
      <c r="F166" s="118"/>
      <c r="G166" s="118"/>
      <c r="H166" s="130"/>
      <c r="I166" s="118"/>
      <c r="J166" s="118"/>
      <c r="K166" s="119"/>
      <c r="L166" s="118"/>
      <c r="M166" s="119"/>
      <c r="N166" s="119"/>
      <c r="O166" s="119"/>
      <c r="P166" s="119"/>
      <c r="Q166" s="120"/>
      <c r="R166" s="124"/>
    </row>
    <row r="167" spans="1:18" s="112" customFormat="1" x14ac:dyDescent="0.3">
      <c r="A167" s="122">
        <f>IF(F167="","", COUNTA($F$17:F167))</f>
        <v>118</v>
      </c>
      <c r="B167" s="99"/>
      <c r="C167" s="99"/>
      <c r="D167" s="114"/>
      <c r="E167" s="131" t="s">
        <v>164</v>
      </c>
      <c r="F167" s="126">
        <v>1254</v>
      </c>
      <c r="G167" s="133">
        <v>0.1</v>
      </c>
      <c r="H167" s="129">
        <f>G167*F167+F167</f>
        <v>1379.4</v>
      </c>
      <c r="I167" s="134" t="s">
        <v>64</v>
      </c>
      <c r="J167" s="136" t="s">
        <v>47</v>
      </c>
      <c r="K167" s="136" t="s">
        <v>47</v>
      </c>
      <c r="L167" s="137">
        <v>0</v>
      </c>
      <c r="M167" s="116">
        <v>0</v>
      </c>
      <c r="N167" s="116">
        <v>0</v>
      </c>
      <c r="O167" s="116">
        <f>H167*M167</f>
        <v>0</v>
      </c>
      <c r="P167" s="116">
        <f>H167*N167</f>
        <v>0</v>
      </c>
      <c r="Q167" s="117">
        <f t="shared" ref="Q167" si="72">O167+P167</f>
        <v>0</v>
      </c>
      <c r="R167" s="123"/>
    </row>
    <row r="168" spans="1:18" s="112" customFormat="1" x14ac:dyDescent="0.3">
      <c r="A168" s="113"/>
      <c r="B168" s="99"/>
      <c r="C168" s="99"/>
      <c r="D168" s="114"/>
      <c r="E168" s="132" t="s">
        <v>165</v>
      </c>
      <c r="F168" s="118"/>
      <c r="G168" s="118"/>
      <c r="H168" s="130"/>
      <c r="I168" s="118"/>
      <c r="J168" s="118"/>
      <c r="K168" s="119"/>
      <c r="L168" s="118"/>
      <c r="M168" s="119"/>
      <c r="N168" s="119"/>
      <c r="O168" s="119"/>
      <c r="P168" s="119"/>
      <c r="Q168" s="120"/>
      <c r="R168" s="124"/>
    </row>
    <row r="169" spans="1:18" s="112" customFormat="1" x14ac:dyDescent="0.3">
      <c r="A169" s="122">
        <f>IF(F169="","", COUNTA($F$17:F169))</f>
        <v>119</v>
      </c>
      <c r="B169" s="99"/>
      <c r="C169" s="99"/>
      <c r="D169" s="114"/>
      <c r="E169" s="131" t="s">
        <v>166</v>
      </c>
      <c r="F169" s="126">
        <v>15</v>
      </c>
      <c r="G169" s="121">
        <v>0</v>
      </c>
      <c r="H169" s="129">
        <f t="shared" ref="H169:H170" si="73">F169+G169*F169</f>
        <v>15</v>
      </c>
      <c r="I169" s="128" t="s">
        <v>61</v>
      </c>
      <c r="J169" s="136" t="s">
        <v>47</v>
      </c>
      <c r="K169" s="136" t="s">
        <v>47</v>
      </c>
      <c r="L169" s="137">
        <v>0</v>
      </c>
      <c r="M169" s="116">
        <v>0</v>
      </c>
      <c r="N169" s="116">
        <v>0</v>
      </c>
      <c r="O169" s="116">
        <f t="shared" ref="O169:O170" si="74">H169*M169</f>
        <v>0</v>
      </c>
      <c r="P169" s="116">
        <f t="shared" ref="P169:P170" si="75">H169*N169</f>
        <v>0</v>
      </c>
      <c r="Q169" s="117">
        <f t="shared" ref="Q169:Q170" si="76">O169+P169</f>
        <v>0</v>
      </c>
      <c r="R169" s="123"/>
    </row>
    <row r="170" spans="1:18" s="112" customFormat="1" x14ac:dyDescent="0.3">
      <c r="A170" s="122">
        <f>IF(F170="","", COUNTA($F$17:F170))</f>
        <v>120</v>
      </c>
      <c r="B170" s="99"/>
      <c r="C170" s="99"/>
      <c r="D170" s="114"/>
      <c r="E170" s="131" t="s">
        <v>167</v>
      </c>
      <c r="F170" s="126">
        <v>9</v>
      </c>
      <c r="G170" s="121">
        <v>0</v>
      </c>
      <c r="H170" s="129">
        <f t="shared" si="73"/>
        <v>9</v>
      </c>
      <c r="I170" s="128" t="s">
        <v>61</v>
      </c>
      <c r="J170" s="136" t="s">
        <v>47</v>
      </c>
      <c r="K170" s="136" t="s">
        <v>47</v>
      </c>
      <c r="L170" s="137">
        <v>0</v>
      </c>
      <c r="M170" s="116">
        <v>0</v>
      </c>
      <c r="N170" s="116">
        <v>0</v>
      </c>
      <c r="O170" s="116">
        <f t="shared" si="74"/>
        <v>0</v>
      </c>
      <c r="P170" s="116">
        <f t="shared" si="75"/>
        <v>0</v>
      </c>
      <c r="Q170" s="117">
        <f t="shared" si="76"/>
        <v>0</v>
      </c>
      <c r="R170" s="123"/>
    </row>
    <row r="171" spans="1:18" s="112" customFormat="1" x14ac:dyDescent="0.3">
      <c r="A171" s="113"/>
      <c r="B171" s="99"/>
      <c r="C171" s="99"/>
      <c r="D171" s="114"/>
      <c r="E171" s="132" t="s">
        <v>168</v>
      </c>
      <c r="F171" s="118"/>
      <c r="G171" s="118"/>
      <c r="H171" s="130"/>
      <c r="I171" s="118"/>
      <c r="J171" s="118"/>
      <c r="K171" s="119"/>
      <c r="L171" s="118"/>
      <c r="M171" s="119"/>
      <c r="N171" s="119"/>
      <c r="O171" s="119"/>
      <c r="P171" s="119"/>
      <c r="Q171" s="120"/>
      <c r="R171" s="124"/>
    </row>
    <row r="172" spans="1:18" s="112" customFormat="1" x14ac:dyDescent="0.3">
      <c r="A172" s="122">
        <f>IF(F172="","", COUNTA($F$17:F172))</f>
        <v>121</v>
      </c>
      <c r="B172" s="99"/>
      <c r="C172" s="99"/>
      <c r="D172" s="114"/>
      <c r="E172" s="131" t="s">
        <v>169</v>
      </c>
      <c r="F172" s="126">
        <v>1658</v>
      </c>
      <c r="G172" s="133">
        <v>0.1</v>
      </c>
      <c r="H172" s="129">
        <f t="shared" ref="H172:H173" si="77">G172*F172+F172</f>
        <v>1823.8</v>
      </c>
      <c r="I172" s="134" t="s">
        <v>64</v>
      </c>
      <c r="J172" s="136" t="s">
        <v>47</v>
      </c>
      <c r="K172" s="136" t="s">
        <v>47</v>
      </c>
      <c r="L172" s="137">
        <v>0</v>
      </c>
      <c r="M172" s="116">
        <v>0</v>
      </c>
      <c r="N172" s="116">
        <v>0</v>
      </c>
      <c r="O172" s="116">
        <f t="shared" ref="O172:O173" si="78">H172*M172</f>
        <v>0</v>
      </c>
      <c r="P172" s="116">
        <f t="shared" ref="P172:P173" si="79">H172*N172</f>
        <v>0</v>
      </c>
      <c r="Q172" s="117">
        <f t="shared" ref="Q172:Q173" si="80">O172+P172</f>
        <v>0</v>
      </c>
      <c r="R172" s="123"/>
    </row>
    <row r="173" spans="1:18" s="112" customFormat="1" x14ac:dyDescent="0.3">
      <c r="A173" s="122">
        <f>IF(F173="","", COUNTA($F$17:F173))</f>
        <v>122</v>
      </c>
      <c r="B173" s="99"/>
      <c r="C173" s="99"/>
      <c r="D173" s="114"/>
      <c r="E173" s="131" t="s">
        <v>170</v>
      </c>
      <c r="F173" s="126">
        <v>542</v>
      </c>
      <c r="G173" s="133">
        <v>0.1</v>
      </c>
      <c r="H173" s="129">
        <f t="shared" si="77"/>
        <v>596.20000000000005</v>
      </c>
      <c r="I173" s="134" t="s">
        <v>64</v>
      </c>
      <c r="J173" s="136" t="s">
        <v>47</v>
      </c>
      <c r="K173" s="136" t="s">
        <v>47</v>
      </c>
      <c r="L173" s="137">
        <v>0</v>
      </c>
      <c r="M173" s="116">
        <v>0</v>
      </c>
      <c r="N173" s="116">
        <v>0</v>
      </c>
      <c r="O173" s="116">
        <f t="shared" si="78"/>
        <v>0</v>
      </c>
      <c r="P173" s="116">
        <f t="shared" si="79"/>
        <v>0</v>
      </c>
      <c r="Q173" s="117">
        <f t="shared" si="80"/>
        <v>0</v>
      </c>
      <c r="R173" s="123"/>
    </row>
    <row r="174" spans="1:18" s="112" customFormat="1" x14ac:dyDescent="0.3">
      <c r="A174" s="122">
        <f>IF(F174="","", COUNTA($F$17:F174))</f>
        <v>123</v>
      </c>
      <c r="B174" s="99"/>
      <c r="C174" s="99"/>
      <c r="D174" s="114"/>
      <c r="E174" s="131" t="s">
        <v>171</v>
      </c>
      <c r="F174" s="126">
        <v>5</v>
      </c>
      <c r="G174" s="121">
        <v>0</v>
      </c>
      <c r="H174" s="129">
        <f t="shared" ref="H174:H176" si="81">F174+G174*F174</f>
        <v>5</v>
      </c>
      <c r="I174" s="128" t="s">
        <v>61</v>
      </c>
      <c r="J174" s="136" t="s">
        <v>47</v>
      </c>
      <c r="K174" s="136" t="s">
        <v>47</v>
      </c>
      <c r="L174" s="137">
        <v>0</v>
      </c>
      <c r="M174" s="116">
        <v>0</v>
      </c>
      <c r="N174" s="116">
        <v>0</v>
      </c>
      <c r="O174" s="116">
        <f t="shared" ref="O174:O176" si="82">H174*M174</f>
        <v>0</v>
      </c>
      <c r="P174" s="116">
        <f t="shared" ref="P174:P176" si="83">H174*N174</f>
        <v>0</v>
      </c>
      <c r="Q174" s="117">
        <f t="shared" ref="Q174:Q176" si="84">O174+P174</f>
        <v>0</v>
      </c>
      <c r="R174" s="123"/>
    </row>
    <row r="175" spans="1:18" s="112" customFormat="1" x14ac:dyDescent="0.3">
      <c r="A175" s="122">
        <f>IF(F175="","", COUNTA($F$17:F175))</f>
        <v>124</v>
      </c>
      <c r="B175" s="99"/>
      <c r="C175" s="99"/>
      <c r="D175" s="114"/>
      <c r="E175" s="131" t="s">
        <v>172</v>
      </c>
      <c r="F175" s="126">
        <v>5</v>
      </c>
      <c r="G175" s="121">
        <v>0</v>
      </c>
      <c r="H175" s="129">
        <f t="shared" si="81"/>
        <v>5</v>
      </c>
      <c r="I175" s="128" t="s">
        <v>61</v>
      </c>
      <c r="J175" s="136" t="s">
        <v>47</v>
      </c>
      <c r="K175" s="136" t="s">
        <v>47</v>
      </c>
      <c r="L175" s="137">
        <v>0</v>
      </c>
      <c r="M175" s="116">
        <v>0</v>
      </c>
      <c r="N175" s="116">
        <v>0</v>
      </c>
      <c r="O175" s="116">
        <f t="shared" si="82"/>
        <v>0</v>
      </c>
      <c r="P175" s="116">
        <f t="shared" si="83"/>
        <v>0</v>
      </c>
      <c r="Q175" s="117">
        <f t="shared" si="84"/>
        <v>0</v>
      </c>
      <c r="R175" s="123"/>
    </row>
    <row r="176" spans="1:18" s="112" customFormat="1" x14ac:dyDescent="0.3">
      <c r="A176" s="122">
        <f>IF(F176="","", COUNTA($F$17:F176))</f>
        <v>125</v>
      </c>
      <c r="B176" s="99"/>
      <c r="C176" s="99"/>
      <c r="D176" s="114"/>
      <c r="E176" s="131" t="s">
        <v>173</v>
      </c>
      <c r="F176" s="126">
        <v>5</v>
      </c>
      <c r="G176" s="121">
        <v>0</v>
      </c>
      <c r="H176" s="129">
        <f t="shared" si="81"/>
        <v>5</v>
      </c>
      <c r="I176" s="128" t="s">
        <v>61</v>
      </c>
      <c r="J176" s="136" t="s">
        <v>47</v>
      </c>
      <c r="K176" s="136" t="s">
        <v>47</v>
      </c>
      <c r="L176" s="137">
        <v>0</v>
      </c>
      <c r="M176" s="116">
        <v>0</v>
      </c>
      <c r="N176" s="116">
        <v>0</v>
      </c>
      <c r="O176" s="116">
        <f t="shared" si="82"/>
        <v>0</v>
      </c>
      <c r="P176" s="116">
        <f t="shared" si="83"/>
        <v>0</v>
      </c>
      <c r="Q176" s="117">
        <f t="shared" si="84"/>
        <v>0</v>
      </c>
      <c r="R176" s="123"/>
    </row>
    <row r="177" spans="1:18" s="112" customFormat="1" x14ac:dyDescent="0.3">
      <c r="A177" s="113"/>
      <c r="B177" s="99"/>
      <c r="C177" s="99"/>
      <c r="D177" s="114"/>
      <c r="E177" s="132" t="s">
        <v>174</v>
      </c>
      <c r="F177" s="118"/>
      <c r="G177" s="118"/>
      <c r="H177" s="130"/>
      <c r="I177" s="118"/>
      <c r="J177" s="118"/>
      <c r="K177" s="119"/>
      <c r="L177" s="118"/>
      <c r="M177" s="119"/>
      <c r="N177" s="119"/>
      <c r="O177" s="119"/>
      <c r="P177" s="119"/>
      <c r="Q177" s="120"/>
      <c r="R177" s="124"/>
    </row>
    <row r="178" spans="1:18" s="112" customFormat="1" x14ac:dyDescent="0.3">
      <c r="A178" s="122">
        <f>IF(F178="","", COUNTA($F$17:F178))</f>
        <v>126</v>
      </c>
      <c r="B178" s="99"/>
      <c r="C178" s="99"/>
      <c r="D178" s="114"/>
      <c r="E178" s="131" t="s">
        <v>175</v>
      </c>
      <c r="F178" s="126">
        <v>1</v>
      </c>
      <c r="G178" s="121">
        <v>0</v>
      </c>
      <c r="H178" s="129">
        <f t="shared" ref="H178:H179" si="85">F178+G178*F178</f>
        <v>1</v>
      </c>
      <c r="I178" s="128" t="s">
        <v>61</v>
      </c>
      <c r="J178" s="136" t="s">
        <v>47</v>
      </c>
      <c r="K178" s="136" t="s">
        <v>47</v>
      </c>
      <c r="L178" s="137">
        <v>0</v>
      </c>
      <c r="M178" s="116">
        <v>0</v>
      </c>
      <c r="N178" s="116">
        <v>0</v>
      </c>
      <c r="O178" s="116">
        <f t="shared" ref="O178:O179" si="86">H178*M178</f>
        <v>0</v>
      </c>
      <c r="P178" s="116">
        <f t="shared" ref="P178:P179" si="87">H178*N178</f>
        <v>0</v>
      </c>
      <c r="Q178" s="117">
        <f t="shared" ref="Q178:Q180" si="88">O178+P178</f>
        <v>0</v>
      </c>
      <c r="R178" s="123"/>
    </row>
    <row r="179" spans="1:18" s="112" customFormat="1" x14ac:dyDescent="0.3">
      <c r="A179" s="122">
        <f>IF(F179="","", COUNTA($F$17:F179))</f>
        <v>127</v>
      </c>
      <c r="B179" s="99"/>
      <c r="C179" s="99"/>
      <c r="D179" s="114"/>
      <c r="E179" s="131" t="s">
        <v>176</v>
      </c>
      <c r="F179" s="126">
        <v>1</v>
      </c>
      <c r="G179" s="121">
        <v>0</v>
      </c>
      <c r="H179" s="129">
        <f t="shared" si="85"/>
        <v>1</v>
      </c>
      <c r="I179" s="128" t="s">
        <v>61</v>
      </c>
      <c r="J179" s="136" t="s">
        <v>47</v>
      </c>
      <c r="K179" s="136" t="s">
        <v>47</v>
      </c>
      <c r="L179" s="137">
        <v>0</v>
      </c>
      <c r="M179" s="116">
        <v>0</v>
      </c>
      <c r="N179" s="116">
        <v>0</v>
      </c>
      <c r="O179" s="116">
        <f t="shared" si="86"/>
        <v>0</v>
      </c>
      <c r="P179" s="116">
        <f t="shared" si="87"/>
        <v>0</v>
      </c>
      <c r="Q179" s="117">
        <f t="shared" si="88"/>
        <v>0</v>
      </c>
      <c r="R179" s="123"/>
    </row>
    <row r="180" spans="1:18" s="112" customFormat="1" x14ac:dyDescent="0.3">
      <c r="A180" s="122">
        <f>IF(F180="","", COUNTA($F$17:F180))</f>
        <v>128</v>
      </c>
      <c r="B180" s="99"/>
      <c r="C180" s="99"/>
      <c r="D180" s="114"/>
      <c r="E180" s="131" t="s">
        <v>177</v>
      </c>
      <c r="F180" s="126">
        <v>1874</v>
      </c>
      <c r="G180" s="133">
        <v>0.1</v>
      </c>
      <c r="H180" s="129">
        <f>G180*F180+F180</f>
        <v>2061.4</v>
      </c>
      <c r="I180" s="134" t="s">
        <v>64</v>
      </c>
      <c r="J180" s="136" t="s">
        <v>47</v>
      </c>
      <c r="K180" s="136" t="s">
        <v>47</v>
      </c>
      <c r="L180" s="137">
        <v>0</v>
      </c>
      <c r="M180" s="116">
        <v>0</v>
      </c>
      <c r="N180" s="116">
        <v>0</v>
      </c>
      <c r="O180" s="116">
        <f>H180*M180</f>
        <v>0</v>
      </c>
      <c r="P180" s="116">
        <f>H180*N180</f>
        <v>0</v>
      </c>
      <c r="Q180" s="117">
        <f t="shared" si="88"/>
        <v>0</v>
      </c>
      <c r="R180" s="123"/>
    </row>
    <row r="181" spans="1:18" s="112" customFormat="1" x14ac:dyDescent="0.3">
      <c r="A181" s="113"/>
      <c r="B181" s="99"/>
      <c r="C181" s="99"/>
      <c r="D181" s="114"/>
      <c r="E181" s="132" t="s">
        <v>178</v>
      </c>
      <c r="F181" s="118"/>
      <c r="G181" s="118"/>
      <c r="H181" s="130"/>
      <c r="I181" s="118"/>
      <c r="J181" s="118"/>
      <c r="K181" s="119"/>
      <c r="L181" s="118"/>
      <c r="M181" s="119"/>
      <c r="N181" s="119"/>
      <c r="O181" s="119"/>
      <c r="P181" s="119"/>
      <c r="Q181" s="120"/>
      <c r="R181" s="124"/>
    </row>
    <row r="182" spans="1:18" s="112" customFormat="1" x14ac:dyDescent="0.3">
      <c r="A182" s="122">
        <f>IF(F182="","", COUNTA($F$17:F182))</f>
        <v>129</v>
      </c>
      <c r="B182" s="99"/>
      <c r="C182" s="99"/>
      <c r="D182" s="114"/>
      <c r="E182" s="131" t="s">
        <v>179</v>
      </c>
      <c r="F182" s="126">
        <v>1</v>
      </c>
      <c r="G182" s="121">
        <v>0</v>
      </c>
      <c r="H182" s="129">
        <f>F182+G182*F182</f>
        <v>1</v>
      </c>
      <c r="I182" s="128" t="s">
        <v>61</v>
      </c>
      <c r="J182" s="136" t="s">
        <v>47</v>
      </c>
      <c r="K182" s="136" t="s">
        <v>47</v>
      </c>
      <c r="L182" s="137">
        <v>0</v>
      </c>
      <c r="M182" s="116">
        <v>0</v>
      </c>
      <c r="N182" s="116">
        <v>0</v>
      </c>
      <c r="O182" s="116">
        <f>H182*M182</f>
        <v>0</v>
      </c>
      <c r="P182" s="116">
        <f>H182*N182</f>
        <v>0</v>
      </c>
      <c r="Q182" s="117">
        <f>O182+P182</f>
        <v>0</v>
      </c>
      <c r="R182" s="123"/>
    </row>
    <row r="183" spans="1:18" s="112" customFormat="1" x14ac:dyDescent="0.3">
      <c r="A183" s="122">
        <f>IF(F183="","", COUNTA($F$17:F183))</f>
        <v>130</v>
      </c>
      <c r="B183" s="99"/>
      <c r="C183" s="99"/>
      <c r="D183" s="114"/>
      <c r="E183" s="131" t="s">
        <v>180</v>
      </c>
      <c r="F183" s="126">
        <v>32</v>
      </c>
      <c r="G183" s="133">
        <v>0.1</v>
      </c>
      <c r="H183" s="129">
        <f>G183*F183+F183</f>
        <v>35.200000000000003</v>
      </c>
      <c r="I183" s="134" t="s">
        <v>64</v>
      </c>
      <c r="J183" s="136" t="s">
        <v>47</v>
      </c>
      <c r="K183" s="136" t="s">
        <v>47</v>
      </c>
      <c r="L183" s="137">
        <v>0</v>
      </c>
      <c r="M183" s="116">
        <v>0</v>
      </c>
      <c r="N183" s="116">
        <v>0</v>
      </c>
      <c r="O183" s="116">
        <f>H183*M183</f>
        <v>0</v>
      </c>
      <c r="P183" s="116">
        <f>H183*N183</f>
        <v>0</v>
      </c>
      <c r="Q183" s="117">
        <f t="shared" ref="Q183" si="89">O183+P183</f>
        <v>0</v>
      </c>
      <c r="R183" s="123"/>
    </row>
    <row r="184" spans="1:18" s="112" customFormat="1" x14ac:dyDescent="0.3">
      <c r="A184" s="113"/>
      <c r="B184" s="99"/>
      <c r="C184" s="99"/>
      <c r="D184" s="114"/>
      <c r="E184" s="132" t="s">
        <v>181</v>
      </c>
      <c r="F184" s="118"/>
      <c r="G184" s="118"/>
      <c r="H184" s="130"/>
      <c r="I184" s="118"/>
      <c r="J184" s="118"/>
      <c r="K184" s="119"/>
      <c r="L184" s="118"/>
      <c r="M184" s="119"/>
      <c r="N184" s="119"/>
      <c r="O184" s="119"/>
      <c r="P184" s="119"/>
      <c r="Q184" s="120"/>
      <c r="R184" s="124"/>
    </row>
    <row r="185" spans="1:18" s="112" customFormat="1" ht="78" x14ac:dyDescent="0.3">
      <c r="A185" s="122">
        <f>IF(F185="","", COUNTA($F$17:F185))</f>
        <v>131</v>
      </c>
      <c r="B185" s="99"/>
      <c r="C185" s="99"/>
      <c r="D185" s="114"/>
      <c r="E185" s="125" t="s">
        <v>182</v>
      </c>
      <c r="F185" s="126">
        <v>11</v>
      </c>
      <c r="G185" s="121">
        <v>0</v>
      </c>
      <c r="H185" s="129">
        <f t="shared" ref="H185:H195" si="90">F185+G185*F185</f>
        <v>11</v>
      </c>
      <c r="I185" s="128" t="s">
        <v>61</v>
      </c>
      <c r="J185" s="136" t="s">
        <v>47</v>
      </c>
      <c r="K185" s="136" t="s">
        <v>47</v>
      </c>
      <c r="L185" s="137">
        <v>0</v>
      </c>
      <c r="M185" s="116">
        <v>0</v>
      </c>
      <c r="N185" s="116">
        <v>0</v>
      </c>
      <c r="O185" s="116">
        <f t="shared" ref="O185:O195" si="91">H185*M185</f>
        <v>0</v>
      </c>
      <c r="P185" s="116">
        <f t="shared" ref="P185:P195" si="92">H185*N185</f>
        <v>0</v>
      </c>
      <c r="Q185" s="117">
        <f t="shared" ref="Q185:Q195" si="93">O185+P185</f>
        <v>0</v>
      </c>
      <c r="R185" s="123"/>
    </row>
    <row r="186" spans="1:18" s="112" customFormat="1" ht="78" x14ac:dyDescent="0.3">
      <c r="A186" s="122">
        <f>IF(F186="","", COUNTA($F$17:F186))</f>
        <v>132</v>
      </c>
      <c r="B186" s="99"/>
      <c r="C186" s="99"/>
      <c r="D186" s="114"/>
      <c r="E186" s="125" t="s">
        <v>183</v>
      </c>
      <c r="F186" s="126">
        <v>19</v>
      </c>
      <c r="G186" s="121">
        <v>0</v>
      </c>
      <c r="H186" s="129">
        <f t="shared" si="90"/>
        <v>19</v>
      </c>
      <c r="I186" s="128" t="s">
        <v>61</v>
      </c>
      <c r="J186" s="136" t="s">
        <v>47</v>
      </c>
      <c r="K186" s="136" t="s">
        <v>47</v>
      </c>
      <c r="L186" s="137">
        <v>0</v>
      </c>
      <c r="M186" s="116">
        <v>0</v>
      </c>
      <c r="N186" s="116">
        <v>0</v>
      </c>
      <c r="O186" s="116">
        <f t="shared" si="91"/>
        <v>0</v>
      </c>
      <c r="P186" s="116">
        <f t="shared" si="92"/>
        <v>0</v>
      </c>
      <c r="Q186" s="117">
        <f t="shared" si="93"/>
        <v>0</v>
      </c>
      <c r="R186" s="123"/>
    </row>
    <row r="187" spans="1:18" s="112" customFormat="1" ht="78" x14ac:dyDescent="0.3">
      <c r="A187" s="122">
        <f>IF(F187="","", COUNTA($F$17:F187))</f>
        <v>133</v>
      </c>
      <c r="B187" s="99"/>
      <c r="C187" s="99"/>
      <c r="D187" s="114"/>
      <c r="E187" s="125" t="s">
        <v>184</v>
      </c>
      <c r="F187" s="126">
        <v>14</v>
      </c>
      <c r="G187" s="121">
        <v>0</v>
      </c>
      <c r="H187" s="129">
        <f t="shared" si="90"/>
        <v>14</v>
      </c>
      <c r="I187" s="128" t="s">
        <v>61</v>
      </c>
      <c r="J187" s="136" t="s">
        <v>47</v>
      </c>
      <c r="K187" s="136" t="s">
        <v>47</v>
      </c>
      <c r="L187" s="137">
        <v>0</v>
      </c>
      <c r="M187" s="116">
        <v>0</v>
      </c>
      <c r="N187" s="116">
        <v>0</v>
      </c>
      <c r="O187" s="116">
        <f t="shared" si="91"/>
        <v>0</v>
      </c>
      <c r="P187" s="116">
        <f t="shared" si="92"/>
        <v>0</v>
      </c>
      <c r="Q187" s="117">
        <f t="shared" si="93"/>
        <v>0</v>
      </c>
      <c r="R187" s="123"/>
    </row>
    <row r="188" spans="1:18" s="112" customFormat="1" ht="78" x14ac:dyDescent="0.3">
      <c r="A188" s="122">
        <f>IF(F188="","", COUNTA($F$17:F188))</f>
        <v>134</v>
      </c>
      <c r="B188" s="99"/>
      <c r="C188" s="99"/>
      <c r="D188" s="114"/>
      <c r="E188" s="142" t="s">
        <v>185</v>
      </c>
      <c r="F188" s="94">
        <v>5</v>
      </c>
      <c r="G188" s="108">
        <v>0</v>
      </c>
      <c r="H188" s="129">
        <f t="shared" si="90"/>
        <v>5</v>
      </c>
      <c r="I188" s="128" t="s">
        <v>61</v>
      </c>
      <c r="J188" s="136" t="s">
        <v>47</v>
      </c>
      <c r="K188" s="136" t="s">
        <v>47</v>
      </c>
      <c r="L188" s="137">
        <v>0</v>
      </c>
      <c r="M188" s="116">
        <v>0</v>
      </c>
      <c r="N188" s="116">
        <v>0</v>
      </c>
      <c r="O188" s="116">
        <f t="shared" si="91"/>
        <v>0</v>
      </c>
      <c r="P188" s="116">
        <f t="shared" si="92"/>
        <v>0</v>
      </c>
      <c r="Q188" s="117">
        <f t="shared" si="93"/>
        <v>0</v>
      </c>
      <c r="R188" s="123"/>
    </row>
    <row r="189" spans="1:18" s="112" customFormat="1" ht="78" x14ac:dyDescent="0.3">
      <c r="A189" s="122">
        <f>IF(F189="","", COUNTA($F$17:F189))</f>
        <v>135</v>
      </c>
      <c r="B189" s="99"/>
      <c r="C189" s="99"/>
      <c r="D189" s="114"/>
      <c r="E189" s="125" t="s">
        <v>186</v>
      </c>
      <c r="F189" s="126">
        <v>7</v>
      </c>
      <c r="G189" s="121">
        <v>0</v>
      </c>
      <c r="H189" s="129">
        <f t="shared" si="90"/>
        <v>7</v>
      </c>
      <c r="I189" s="128" t="s">
        <v>61</v>
      </c>
      <c r="J189" s="136" t="s">
        <v>47</v>
      </c>
      <c r="K189" s="136" t="s">
        <v>47</v>
      </c>
      <c r="L189" s="137">
        <v>0</v>
      </c>
      <c r="M189" s="116">
        <v>0</v>
      </c>
      <c r="N189" s="116">
        <v>0</v>
      </c>
      <c r="O189" s="116">
        <f t="shared" si="91"/>
        <v>0</v>
      </c>
      <c r="P189" s="116">
        <f t="shared" si="92"/>
        <v>0</v>
      </c>
      <c r="Q189" s="117">
        <f t="shared" si="93"/>
        <v>0</v>
      </c>
      <c r="R189" s="123"/>
    </row>
    <row r="190" spans="1:18" s="112" customFormat="1" ht="78" x14ac:dyDescent="0.3">
      <c r="A190" s="122">
        <f>IF(F190="","", COUNTA($F$17:F190))</f>
        <v>136</v>
      </c>
      <c r="B190" s="99"/>
      <c r="C190" s="99"/>
      <c r="D190" s="114"/>
      <c r="E190" s="125" t="s">
        <v>187</v>
      </c>
      <c r="F190" s="126">
        <v>7</v>
      </c>
      <c r="G190" s="121">
        <v>0</v>
      </c>
      <c r="H190" s="129">
        <f t="shared" si="90"/>
        <v>7</v>
      </c>
      <c r="I190" s="128" t="s">
        <v>61</v>
      </c>
      <c r="J190" s="136" t="s">
        <v>47</v>
      </c>
      <c r="K190" s="136" t="s">
        <v>47</v>
      </c>
      <c r="L190" s="137">
        <v>0</v>
      </c>
      <c r="M190" s="116">
        <v>0</v>
      </c>
      <c r="N190" s="116">
        <v>0</v>
      </c>
      <c r="O190" s="116">
        <f t="shared" si="91"/>
        <v>0</v>
      </c>
      <c r="P190" s="116">
        <f t="shared" si="92"/>
        <v>0</v>
      </c>
      <c r="Q190" s="117">
        <f t="shared" si="93"/>
        <v>0</v>
      </c>
      <c r="R190" s="123"/>
    </row>
    <row r="191" spans="1:18" s="112" customFormat="1" ht="78" x14ac:dyDescent="0.3">
      <c r="A191" s="122">
        <f>IF(F191="","", COUNTA($F$17:F191))</f>
        <v>137</v>
      </c>
      <c r="B191" s="99"/>
      <c r="C191" s="99"/>
      <c r="D191" s="114"/>
      <c r="E191" s="125" t="s">
        <v>188</v>
      </c>
      <c r="F191" s="126">
        <v>21</v>
      </c>
      <c r="G191" s="121">
        <v>0</v>
      </c>
      <c r="H191" s="129">
        <f t="shared" si="90"/>
        <v>21</v>
      </c>
      <c r="I191" s="128" t="s">
        <v>61</v>
      </c>
      <c r="J191" s="136" t="s">
        <v>47</v>
      </c>
      <c r="K191" s="136" t="s">
        <v>47</v>
      </c>
      <c r="L191" s="137">
        <v>0</v>
      </c>
      <c r="M191" s="116">
        <v>0</v>
      </c>
      <c r="N191" s="116">
        <v>0</v>
      </c>
      <c r="O191" s="116">
        <f t="shared" si="91"/>
        <v>0</v>
      </c>
      <c r="P191" s="116">
        <f t="shared" si="92"/>
        <v>0</v>
      </c>
      <c r="Q191" s="117">
        <f t="shared" si="93"/>
        <v>0</v>
      </c>
      <c r="R191" s="123"/>
    </row>
    <row r="192" spans="1:18" s="112" customFormat="1" ht="31.2" x14ac:dyDescent="0.3">
      <c r="A192" s="122">
        <f>IF(F192="","", COUNTA($F$17:F192))</f>
        <v>138</v>
      </c>
      <c r="B192" s="99"/>
      <c r="C192" s="99"/>
      <c r="D192" s="114"/>
      <c r="E192" s="125" t="s">
        <v>189</v>
      </c>
      <c r="F192" s="126">
        <v>4</v>
      </c>
      <c r="G192" s="121">
        <v>0</v>
      </c>
      <c r="H192" s="129">
        <f t="shared" si="90"/>
        <v>4</v>
      </c>
      <c r="I192" s="128" t="s">
        <v>61</v>
      </c>
      <c r="J192" s="136" t="s">
        <v>47</v>
      </c>
      <c r="K192" s="136" t="s">
        <v>47</v>
      </c>
      <c r="L192" s="137">
        <v>0</v>
      </c>
      <c r="M192" s="116">
        <v>0</v>
      </c>
      <c r="N192" s="116">
        <v>0</v>
      </c>
      <c r="O192" s="116">
        <f t="shared" si="91"/>
        <v>0</v>
      </c>
      <c r="P192" s="116">
        <f t="shared" si="92"/>
        <v>0</v>
      </c>
      <c r="Q192" s="117">
        <f t="shared" si="93"/>
        <v>0</v>
      </c>
      <c r="R192" s="123"/>
    </row>
    <row r="193" spans="1:18" s="112" customFormat="1" ht="31.2" x14ac:dyDescent="0.3">
      <c r="A193" s="122">
        <f>IF(F193="","", COUNTA($F$17:F193))</f>
        <v>139</v>
      </c>
      <c r="B193" s="99"/>
      <c r="C193" s="99"/>
      <c r="D193" s="114"/>
      <c r="E193" s="125" t="s">
        <v>190</v>
      </c>
      <c r="F193" s="126">
        <v>3</v>
      </c>
      <c r="G193" s="121">
        <v>0</v>
      </c>
      <c r="H193" s="129">
        <f t="shared" si="90"/>
        <v>3</v>
      </c>
      <c r="I193" s="128" t="s">
        <v>61</v>
      </c>
      <c r="J193" s="136" t="s">
        <v>47</v>
      </c>
      <c r="K193" s="136" t="s">
        <v>47</v>
      </c>
      <c r="L193" s="137">
        <v>0</v>
      </c>
      <c r="M193" s="116">
        <v>0</v>
      </c>
      <c r="N193" s="116">
        <v>0</v>
      </c>
      <c r="O193" s="116">
        <f t="shared" si="91"/>
        <v>0</v>
      </c>
      <c r="P193" s="116">
        <f t="shared" si="92"/>
        <v>0</v>
      </c>
      <c r="Q193" s="117">
        <f t="shared" si="93"/>
        <v>0</v>
      </c>
      <c r="R193" s="123"/>
    </row>
    <row r="194" spans="1:18" s="112" customFormat="1" ht="31.2" x14ac:dyDescent="0.3">
      <c r="A194" s="122">
        <f>IF(F194="","", COUNTA($F$17:F194))</f>
        <v>140</v>
      </c>
      <c r="B194" s="99"/>
      <c r="C194" s="99"/>
      <c r="D194" s="114"/>
      <c r="E194" s="125" t="s">
        <v>191</v>
      </c>
      <c r="F194" s="126">
        <v>46</v>
      </c>
      <c r="G194" s="121">
        <v>0</v>
      </c>
      <c r="H194" s="129">
        <f t="shared" si="90"/>
        <v>46</v>
      </c>
      <c r="I194" s="128" t="s">
        <v>61</v>
      </c>
      <c r="J194" s="136" t="s">
        <v>47</v>
      </c>
      <c r="K194" s="136" t="s">
        <v>47</v>
      </c>
      <c r="L194" s="137">
        <v>0</v>
      </c>
      <c r="M194" s="116">
        <v>0</v>
      </c>
      <c r="N194" s="116">
        <v>0</v>
      </c>
      <c r="O194" s="116">
        <f t="shared" si="91"/>
        <v>0</v>
      </c>
      <c r="P194" s="116">
        <f t="shared" si="92"/>
        <v>0</v>
      </c>
      <c r="Q194" s="117">
        <f t="shared" si="93"/>
        <v>0</v>
      </c>
      <c r="R194" s="123"/>
    </row>
    <row r="195" spans="1:18" s="112" customFormat="1" ht="31.2" x14ac:dyDescent="0.3">
      <c r="A195" s="122">
        <f>IF(F195="","", COUNTA($F$17:F195))</f>
        <v>141</v>
      </c>
      <c r="B195" s="99"/>
      <c r="C195" s="99"/>
      <c r="D195" s="114"/>
      <c r="E195" s="125" t="s">
        <v>192</v>
      </c>
      <c r="F195" s="126">
        <v>12</v>
      </c>
      <c r="G195" s="121">
        <v>0</v>
      </c>
      <c r="H195" s="129">
        <f t="shared" si="90"/>
        <v>12</v>
      </c>
      <c r="I195" s="128" t="s">
        <v>61</v>
      </c>
      <c r="J195" s="136" t="s">
        <v>47</v>
      </c>
      <c r="K195" s="136" t="s">
        <v>47</v>
      </c>
      <c r="L195" s="137">
        <v>0</v>
      </c>
      <c r="M195" s="116">
        <v>0</v>
      </c>
      <c r="N195" s="116">
        <v>0</v>
      </c>
      <c r="O195" s="116">
        <f t="shared" si="91"/>
        <v>0</v>
      </c>
      <c r="P195" s="116">
        <f t="shared" si="92"/>
        <v>0</v>
      </c>
      <c r="Q195" s="117">
        <f t="shared" si="93"/>
        <v>0</v>
      </c>
      <c r="R195" s="123"/>
    </row>
    <row r="196" spans="1:18" s="112" customFormat="1" x14ac:dyDescent="0.3">
      <c r="A196" s="113"/>
      <c r="B196" s="99"/>
      <c r="C196" s="99"/>
      <c r="D196" s="114"/>
      <c r="E196" s="132" t="s">
        <v>200</v>
      </c>
      <c r="F196" s="118"/>
      <c r="G196" s="118"/>
      <c r="H196" s="130"/>
      <c r="I196" s="118"/>
      <c r="J196" s="118"/>
      <c r="K196" s="119"/>
      <c r="L196" s="118"/>
      <c r="M196" s="119"/>
      <c r="N196" s="119"/>
      <c r="O196" s="119"/>
      <c r="P196" s="119"/>
      <c r="Q196" s="120"/>
      <c r="R196" s="124"/>
    </row>
    <row r="197" spans="1:18" s="112" customFormat="1" ht="46.8" x14ac:dyDescent="0.3">
      <c r="A197" s="122">
        <f>IF(F197="","", COUNTA($F$17:F197))</f>
        <v>142</v>
      </c>
      <c r="B197" s="99"/>
      <c r="C197" s="99"/>
      <c r="D197" s="114"/>
      <c r="E197" s="142" t="s">
        <v>193</v>
      </c>
      <c r="F197" s="94">
        <v>2</v>
      </c>
      <c r="G197" s="108">
        <v>0</v>
      </c>
      <c r="H197" s="129">
        <f t="shared" ref="H197:H200" si="94">F197+G197*F197</f>
        <v>2</v>
      </c>
      <c r="I197" s="128" t="s">
        <v>61</v>
      </c>
      <c r="J197" s="136" t="s">
        <v>47</v>
      </c>
      <c r="K197" s="136" t="s">
        <v>47</v>
      </c>
      <c r="L197" s="137">
        <v>0</v>
      </c>
      <c r="M197" s="116">
        <v>0</v>
      </c>
      <c r="N197" s="116">
        <v>0</v>
      </c>
      <c r="O197" s="116">
        <f t="shared" ref="O197:O203" si="95">H197*M197</f>
        <v>0</v>
      </c>
      <c r="P197" s="116">
        <f t="shared" ref="P197:P203" si="96">H197*N197</f>
        <v>0</v>
      </c>
      <c r="Q197" s="117">
        <f t="shared" ref="Q197:Q203" si="97">O197+P197</f>
        <v>0</v>
      </c>
      <c r="R197" s="123"/>
    </row>
    <row r="198" spans="1:18" s="112" customFormat="1" ht="46.8" x14ac:dyDescent="0.3">
      <c r="A198" s="122">
        <f>IF(F198="","", COUNTA($F$17:F198))</f>
        <v>143</v>
      </c>
      <c r="B198" s="99"/>
      <c r="C198" s="99"/>
      <c r="D198" s="114"/>
      <c r="E198" s="142" t="s">
        <v>194</v>
      </c>
      <c r="F198" s="94">
        <v>2</v>
      </c>
      <c r="G198" s="108">
        <v>0</v>
      </c>
      <c r="H198" s="129">
        <f t="shared" si="94"/>
        <v>2</v>
      </c>
      <c r="I198" s="128" t="s">
        <v>61</v>
      </c>
      <c r="J198" s="136" t="s">
        <v>47</v>
      </c>
      <c r="K198" s="136" t="s">
        <v>47</v>
      </c>
      <c r="L198" s="137">
        <v>0</v>
      </c>
      <c r="M198" s="116">
        <v>0</v>
      </c>
      <c r="N198" s="116">
        <v>0</v>
      </c>
      <c r="O198" s="116">
        <f t="shared" si="95"/>
        <v>0</v>
      </c>
      <c r="P198" s="116">
        <f t="shared" si="96"/>
        <v>0</v>
      </c>
      <c r="Q198" s="117">
        <f t="shared" si="97"/>
        <v>0</v>
      </c>
      <c r="R198" s="123"/>
    </row>
    <row r="199" spans="1:18" s="112" customFormat="1" x14ac:dyDescent="0.3">
      <c r="A199" s="122">
        <f>IF(F199="","", COUNTA($F$17:F199))</f>
        <v>144</v>
      </c>
      <c r="B199" s="99"/>
      <c r="C199" s="99"/>
      <c r="D199" s="114"/>
      <c r="E199" s="125" t="s">
        <v>195</v>
      </c>
      <c r="F199" s="126">
        <v>1</v>
      </c>
      <c r="G199" s="121">
        <v>0</v>
      </c>
      <c r="H199" s="129">
        <f t="shared" si="94"/>
        <v>1</v>
      </c>
      <c r="I199" s="128" t="s">
        <v>61</v>
      </c>
      <c r="J199" s="136" t="s">
        <v>47</v>
      </c>
      <c r="K199" s="136" t="s">
        <v>47</v>
      </c>
      <c r="L199" s="137">
        <v>0</v>
      </c>
      <c r="M199" s="116">
        <v>0</v>
      </c>
      <c r="N199" s="116">
        <v>0</v>
      </c>
      <c r="O199" s="116">
        <f t="shared" si="95"/>
        <v>0</v>
      </c>
      <c r="P199" s="116">
        <f t="shared" si="96"/>
        <v>0</v>
      </c>
      <c r="Q199" s="117">
        <f t="shared" si="97"/>
        <v>0</v>
      </c>
      <c r="R199" s="123"/>
    </row>
    <row r="200" spans="1:18" s="112" customFormat="1" x14ac:dyDescent="0.3">
      <c r="A200" s="122">
        <f>IF(F200="","", COUNTA($F$17:F200))</f>
        <v>145</v>
      </c>
      <c r="B200" s="99"/>
      <c r="C200" s="99"/>
      <c r="D200" s="114"/>
      <c r="E200" s="125" t="s">
        <v>196</v>
      </c>
      <c r="F200" s="126">
        <v>1</v>
      </c>
      <c r="G200" s="121">
        <v>0</v>
      </c>
      <c r="H200" s="129">
        <f t="shared" si="94"/>
        <v>1</v>
      </c>
      <c r="I200" s="128" t="s">
        <v>61</v>
      </c>
      <c r="J200" s="136" t="s">
        <v>47</v>
      </c>
      <c r="K200" s="136" t="s">
        <v>47</v>
      </c>
      <c r="L200" s="137">
        <v>0</v>
      </c>
      <c r="M200" s="116">
        <v>0</v>
      </c>
      <c r="N200" s="116">
        <v>0</v>
      </c>
      <c r="O200" s="116">
        <f t="shared" si="95"/>
        <v>0</v>
      </c>
      <c r="P200" s="116">
        <f t="shared" si="96"/>
        <v>0</v>
      </c>
      <c r="Q200" s="117">
        <f t="shared" si="97"/>
        <v>0</v>
      </c>
      <c r="R200" s="123"/>
    </row>
    <row r="201" spans="1:18" s="112" customFormat="1" x14ac:dyDescent="0.3">
      <c r="A201" s="122">
        <f>IF(F201="","", COUNTA($F$17:F201))</f>
        <v>146</v>
      </c>
      <c r="B201" s="99"/>
      <c r="C201" s="99"/>
      <c r="D201" s="114"/>
      <c r="E201" s="125" t="s">
        <v>197</v>
      </c>
      <c r="F201" s="126">
        <v>1249</v>
      </c>
      <c r="G201" s="133">
        <v>0.1</v>
      </c>
      <c r="H201" s="129">
        <f t="shared" ref="H201:H203" si="98">G201*F201+F201</f>
        <v>1373.9</v>
      </c>
      <c r="I201" s="134" t="s">
        <v>64</v>
      </c>
      <c r="J201" s="136" t="s">
        <v>47</v>
      </c>
      <c r="K201" s="136" t="s">
        <v>47</v>
      </c>
      <c r="L201" s="137">
        <v>0</v>
      </c>
      <c r="M201" s="116">
        <v>0</v>
      </c>
      <c r="N201" s="116">
        <v>0</v>
      </c>
      <c r="O201" s="116">
        <f t="shared" si="95"/>
        <v>0</v>
      </c>
      <c r="P201" s="116">
        <f t="shared" si="96"/>
        <v>0</v>
      </c>
      <c r="Q201" s="117">
        <f t="shared" si="97"/>
        <v>0</v>
      </c>
      <c r="R201" s="123"/>
    </row>
    <row r="202" spans="1:18" s="112" customFormat="1" x14ac:dyDescent="0.3">
      <c r="A202" s="122">
        <f>IF(F202="","", COUNTA($F$17:F202))</f>
        <v>147</v>
      </c>
      <c r="B202" s="99"/>
      <c r="C202" s="99"/>
      <c r="D202" s="114"/>
      <c r="E202" s="125" t="s">
        <v>198</v>
      </c>
      <c r="F202" s="126">
        <v>7200</v>
      </c>
      <c r="G202" s="133">
        <v>0.1</v>
      </c>
      <c r="H202" s="129">
        <f t="shared" si="98"/>
        <v>7920</v>
      </c>
      <c r="I202" s="134" t="s">
        <v>64</v>
      </c>
      <c r="J202" s="136" t="s">
        <v>47</v>
      </c>
      <c r="K202" s="136" t="s">
        <v>47</v>
      </c>
      <c r="L202" s="137">
        <v>0</v>
      </c>
      <c r="M202" s="116">
        <v>0</v>
      </c>
      <c r="N202" s="116">
        <v>0</v>
      </c>
      <c r="O202" s="116">
        <f t="shared" si="95"/>
        <v>0</v>
      </c>
      <c r="P202" s="116">
        <f t="shared" si="96"/>
        <v>0</v>
      </c>
      <c r="Q202" s="117">
        <f t="shared" si="97"/>
        <v>0</v>
      </c>
      <c r="R202" s="123"/>
    </row>
    <row r="203" spans="1:18" s="112" customFormat="1" x14ac:dyDescent="0.3">
      <c r="A203" s="122">
        <f>IF(F203="","", COUNTA($F$17:F203))</f>
        <v>148</v>
      </c>
      <c r="B203" s="99"/>
      <c r="C203" s="99"/>
      <c r="D203" s="114"/>
      <c r="E203" s="125" t="s">
        <v>66</v>
      </c>
      <c r="F203" s="126">
        <v>21600</v>
      </c>
      <c r="G203" s="133">
        <v>0.1</v>
      </c>
      <c r="H203" s="129">
        <f t="shared" si="98"/>
        <v>23760</v>
      </c>
      <c r="I203" s="134" t="s">
        <v>64</v>
      </c>
      <c r="J203" s="136" t="s">
        <v>47</v>
      </c>
      <c r="K203" s="136" t="s">
        <v>47</v>
      </c>
      <c r="L203" s="137">
        <v>0</v>
      </c>
      <c r="M203" s="116">
        <v>0</v>
      </c>
      <c r="N203" s="116">
        <v>0</v>
      </c>
      <c r="O203" s="116">
        <f t="shared" si="95"/>
        <v>0</v>
      </c>
      <c r="P203" s="116">
        <f t="shared" si="96"/>
        <v>0</v>
      </c>
      <c r="Q203" s="117">
        <f t="shared" si="97"/>
        <v>0</v>
      </c>
      <c r="R203" s="123"/>
    </row>
    <row r="204" spans="1:18" x14ac:dyDescent="0.3">
      <c r="A204" s="62" t="str">
        <f>IF(F204="","", COUNTA($F$29:F204))</f>
        <v/>
      </c>
      <c r="B204" s="27"/>
      <c r="C204" s="27"/>
      <c r="D204" s="28"/>
      <c r="E204" s="29"/>
      <c r="F204" s="10"/>
      <c r="G204" s="10"/>
      <c r="H204" s="11"/>
      <c r="I204" s="10"/>
      <c r="J204" s="10"/>
      <c r="K204" s="116"/>
      <c r="L204" s="10"/>
      <c r="M204" s="12"/>
      <c r="N204" s="12"/>
      <c r="O204" s="12"/>
      <c r="P204" s="12"/>
      <c r="Q204" s="13"/>
      <c r="R204" s="68"/>
    </row>
    <row r="205" spans="1:18" ht="17.399999999999999" x14ac:dyDescent="0.3">
      <c r="A205" s="65"/>
      <c r="B205" s="14"/>
      <c r="C205" s="14"/>
      <c r="D205" s="15"/>
      <c r="E205" s="147" t="s">
        <v>42</v>
      </c>
      <c r="F205" s="16"/>
      <c r="G205" s="16"/>
      <c r="H205" s="17"/>
      <c r="I205" s="16"/>
      <c r="J205" s="16"/>
      <c r="K205" s="147">
        <f>SUM(K146:K204)</f>
        <v>0</v>
      </c>
      <c r="L205" s="16"/>
      <c r="M205" s="76"/>
      <c r="N205" s="76"/>
      <c r="O205" s="148">
        <f>SUM(O146:O204)</f>
        <v>0</v>
      </c>
      <c r="P205" s="148">
        <f>SUM(P146:P204)</f>
        <v>0</v>
      </c>
      <c r="Q205" s="77"/>
      <c r="R205" s="148">
        <f>SUM(Q146:Q204)</f>
        <v>0</v>
      </c>
    </row>
    <row r="206" spans="1:18" x14ac:dyDescent="0.3">
      <c r="A206" s="66"/>
      <c r="B206" s="20"/>
      <c r="C206" s="20"/>
      <c r="D206" s="21"/>
      <c r="E206" s="22"/>
      <c r="F206" s="23"/>
      <c r="G206" s="23"/>
      <c r="H206" s="24"/>
      <c r="I206" s="23"/>
      <c r="J206" s="23"/>
      <c r="K206" s="119"/>
      <c r="L206" s="23"/>
      <c r="M206" s="25"/>
      <c r="N206" s="25"/>
      <c r="O206" s="25"/>
      <c r="P206" s="25"/>
      <c r="Q206" s="26"/>
      <c r="R206" s="67"/>
    </row>
    <row r="207" spans="1:18" x14ac:dyDescent="0.3">
      <c r="A207" s="59"/>
      <c r="B207" s="39"/>
      <c r="C207" s="39"/>
      <c r="D207" s="38"/>
      <c r="E207" s="40"/>
      <c r="F207" s="41"/>
      <c r="G207" s="41"/>
      <c r="H207" s="41"/>
      <c r="I207" s="41"/>
      <c r="J207" s="41"/>
      <c r="K207" s="127"/>
      <c r="L207" s="41"/>
      <c r="M207" s="42"/>
      <c r="N207" s="167"/>
      <c r="O207" s="167"/>
      <c r="P207" s="167"/>
      <c r="Q207" s="167"/>
      <c r="R207" s="168"/>
    </row>
    <row r="208" spans="1:18" x14ac:dyDescent="0.3">
      <c r="A208" s="169"/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1"/>
    </row>
    <row r="209" spans="1:18" ht="14.4" x14ac:dyDescent="0.3">
      <c r="A209" s="157" t="s">
        <v>19</v>
      </c>
      <c r="B209" s="157"/>
      <c r="C209" s="157"/>
      <c r="D209" s="157"/>
      <c r="E209" s="157"/>
      <c r="F209" s="157"/>
      <c r="G209" s="157"/>
      <c r="H209" s="157"/>
      <c r="I209" s="157"/>
      <c r="J209" s="149"/>
      <c r="K209" s="150"/>
      <c r="L209" s="149"/>
      <c r="M209" s="150"/>
      <c r="N209" s="150"/>
      <c r="O209" s="150"/>
      <c r="P209" s="150"/>
      <c r="Q209" s="150">
        <f>SUM(Q16:Q208)</f>
        <v>0</v>
      </c>
      <c r="R209" s="150">
        <f>SUM(R16:R208)</f>
        <v>0</v>
      </c>
    </row>
    <row r="210" spans="1:18" ht="14.4" x14ac:dyDescent="0.3">
      <c r="A210" s="157" t="s">
        <v>20</v>
      </c>
      <c r="B210" s="157"/>
      <c r="C210" s="157"/>
      <c r="D210" s="157"/>
      <c r="E210" s="157"/>
      <c r="F210" s="157"/>
      <c r="G210" s="157"/>
      <c r="H210" s="157"/>
      <c r="I210" s="157"/>
      <c r="J210" s="149"/>
      <c r="K210" s="150"/>
      <c r="L210" s="149"/>
      <c r="M210" s="151">
        <v>0.25</v>
      </c>
      <c r="N210" s="150"/>
      <c r="O210" s="150"/>
      <c r="P210" s="150"/>
      <c r="Q210" s="150">
        <f>M210*Q209</f>
        <v>0</v>
      </c>
      <c r="R210" s="150">
        <f>M210*R209</f>
        <v>0</v>
      </c>
    </row>
    <row r="211" spans="1:18" ht="14.4" x14ac:dyDescent="0.3">
      <c r="A211" s="157" t="s">
        <v>21</v>
      </c>
      <c r="B211" s="157"/>
      <c r="C211" s="157"/>
      <c r="D211" s="157"/>
      <c r="E211" s="157"/>
      <c r="F211" s="157"/>
      <c r="G211" s="157"/>
      <c r="H211" s="157"/>
      <c r="I211" s="157"/>
      <c r="J211" s="149"/>
      <c r="K211" s="150"/>
      <c r="L211" s="149"/>
      <c r="M211" s="150"/>
      <c r="N211" s="150"/>
      <c r="O211" s="150"/>
      <c r="P211" s="150"/>
      <c r="Q211" s="150">
        <f>SUM(Q209:Q210)</f>
        <v>0</v>
      </c>
      <c r="R211" s="150">
        <f>SUM(R209:R210)</f>
        <v>0</v>
      </c>
    </row>
    <row r="212" spans="1:18" ht="14.4" x14ac:dyDescent="0.3">
      <c r="A212" s="157"/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</row>
    <row r="213" spans="1:18" ht="14.4" customHeight="1" x14ac:dyDescent="0.3">
      <c r="A213" s="158" t="s">
        <v>22</v>
      </c>
      <c r="B213" s="159"/>
      <c r="C213" s="159"/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60"/>
    </row>
    <row r="214" spans="1:18" ht="14.4" customHeight="1" thickBot="1" x14ac:dyDescent="0.35">
      <c r="A214" s="161"/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3"/>
    </row>
  </sheetData>
  <mergeCells count="17">
    <mergeCell ref="A2:R2"/>
    <mergeCell ref="E12:R13"/>
    <mergeCell ref="N14:R14"/>
    <mergeCell ref="A208:R208"/>
    <mergeCell ref="G5:H5"/>
    <mergeCell ref="I5:R5"/>
    <mergeCell ref="G7:H7"/>
    <mergeCell ref="I7:R7"/>
    <mergeCell ref="G8:H8"/>
    <mergeCell ref="I8:R8"/>
    <mergeCell ref="A11:R11"/>
    <mergeCell ref="N207:R207"/>
    <mergeCell ref="A212:R212"/>
    <mergeCell ref="A209:I209"/>
    <mergeCell ref="A210:I210"/>
    <mergeCell ref="A211:I211"/>
    <mergeCell ref="A213:R2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76" t="s">
        <v>30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3" x14ac:dyDescent="0.3">
      <c r="A2" s="46" t="s">
        <v>31</v>
      </c>
      <c r="B2" s="182" t="s">
        <v>230</v>
      </c>
      <c r="C2" s="182"/>
      <c r="D2" s="182"/>
      <c r="E2" s="182"/>
      <c r="F2" s="182"/>
      <c r="G2" s="182"/>
      <c r="H2" s="182"/>
      <c r="I2" s="47"/>
      <c r="J2" s="48"/>
    </row>
    <row r="3" spans="1:13" x14ac:dyDescent="0.3">
      <c r="A3" s="46" t="s">
        <v>35</v>
      </c>
      <c r="B3" s="181"/>
      <c r="C3" s="181"/>
      <c r="D3" s="181"/>
      <c r="E3" s="181"/>
      <c r="F3" s="181"/>
      <c r="G3" s="49"/>
      <c r="H3" s="49"/>
      <c r="I3" s="49"/>
      <c r="J3" s="50"/>
    </row>
    <row r="4" spans="1:13" x14ac:dyDescent="0.3">
      <c r="A4" s="46" t="s">
        <v>36</v>
      </c>
      <c r="B4" s="181"/>
      <c r="C4" s="181"/>
      <c r="D4" s="181"/>
      <c r="E4" s="181"/>
      <c r="F4" s="181"/>
      <c r="G4" s="49"/>
      <c r="H4" s="49"/>
      <c r="I4" s="49"/>
      <c r="J4" s="50"/>
    </row>
    <row r="5" spans="1:13" x14ac:dyDescent="0.3">
      <c r="A5" s="46" t="s">
        <v>37</v>
      </c>
      <c r="B5" s="181"/>
      <c r="C5" s="181"/>
      <c r="D5" s="181"/>
      <c r="E5" s="181"/>
      <c r="F5" s="181"/>
      <c r="G5" s="49"/>
      <c r="H5" s="49"/>
      <c r="I5" s="49"/>
      <c r="J5" s="50"/>
    </row>
    <row r="6" spans="1:13" x14ac:dyDescent="0.3">
      <c r="A6" s="43"/>
      <c r="B6" s="44"/>
      <c r="C6" s="44"/>
      <c r="D6" s="49"/>
      <c r="E6" s="49"/>
      <c r="F6" s="49"/>
      <c r="G6" s="49"/>
      <c r="H6" s="49"/>
      <c r="I6" s="49"/>
      <c r="J6" s="50"/>
    </row>
    <row r="7" spans="1:13" x14ac:dyDescent="0.3">
      <c r="A7" s="43"/>
      <c r="B7" s="44"/>
      <c r="C7" s="44"/>
      <c r="D7" s="49"/>
      <c r="E7" s="49"/>
      <c r="F7" s="49"/>
      <c r="G7" s="49"/>
      <c r="H7" s="49"/>
      <c r="I7" s="49"/>
      <c r="J7" s="50"/>
    </row>
    <row r="8" spans="1:13" x14ac:dyDescent="0.3">
      <c r="A8" s="43"/>
      <c r="B8" s="44"/>
      <c r="C8" s="44"/>
      <c r="D8" s="49"/>
      <c r="E8" s="49"/>
      <c r="F8" s="49"/>
      <c r="G8" s="49"/>
      <c r="H8" s="49"/>
      <c r="I8" s="49"/>
      <c r="J8" s="50"/>
    </row>
    <row r="9" spans="1:13" x14ac:dyDescent="0.3">
      <c r="A9" s="152" t="s">
        <v>32</v>
      </c>
      <c r="B9" s="183"/>
      <c r="C9" s="184"/>
      <c r="D9" s="184"/>
      <c r="E9" s="185"/>
      <c r="F9" s="180">
        <f ca="1">TODAY()</f>
        <v>45680</v>
      </c>
      <c r="G9" s="180"/>
      <c r="H9" s="180"/>
      <c r="I9" s="180"/>
      <c r="J9" s="180"/>
      <c r="K9" s="30"/>
      <c r="L9" s="30"/>
      <c r="M9" s="30"/>
    </row>
    <row r="10" spans="1:13" x14ac:dyDescent="0.3">
      <c r="A10" s="152" t="s">
        <v>29</v>
      </c>
      <c r="B10" s="176" t="s">
        <v>8</v>
      </c>
      <c r="C10" s="176"/>
      <c r="D10" s="176"/>
      <c r="E10" s="176"/>
      <c r="F10" s="176"/>
      <c r="G10" s="153" t="s">
        <v>57</v>
      </c>
      <c r="H10" s="153" t="s">
        <v>58</v>
      </c>
      <c r="I10" s="153" t="s">
        <v>59</v>
      </c>
      <c r="J10" s="153" t="s">
        <v>60</v>
      </c>
    </row>
    <row r="11" spans="1:13" x14ac:dyDescent="0.3">
      <c r="A11" s="45">
        <v>10000</v>
      </c>
      <c r="B11" s="177" t="s">
        <v>33</v>
      </c>
      <c r="C11" s="178"/>
      <c r="D11" s="178"/>
      <c r="E11" s="178"/>
      <c r="F11" s="179"/>
      <c r="G11" s="145">
        <f>'TAKEOFF BREAKDOWN'!K27</f>
        <v>0</v>
      </c>
      <c r="H11" s="75">
        <f>'TAKEOFF BREAKDOWN'!O27</f>
        <v>0</v>
      </c>
      <c r="I11" s="75">
        <f>'TAKEOFF BREAKDOWN'!P27</f>
        <v>0</v>
      </c>
      <c r="J11" s="75">
        <f>I11+H11</f>
        <v>0</v>
      </c>
    </row>
    <row r="12" spans="1:13" x14ac:dyDescent="0.3">
      <c r="A12" s="45">
        <v>310000</v>
      </c>
      <c r="B12" s="177" t="s">
        <v>34</v>
      </c>
      <c r="C12" s="178"/>
      <c r="D12" s="178"/>
      <c r="E12" s="178"/>
      <c r="F12" s="179"/>
      <c r="G12" s="145">
        <f>'TAKEOFF BREAKDOWN'!K39</f>
        <v>0</v>
      </c>
      <c r="H12" s="75">
        <f>'TAKEOFF BREAKDOWN'!O39</f>
        <v>0</v>
      </c>
      <c r="I12" s="75">
        <f>'TAKEOFF BREAKDOWN'!P39</f>
        <v>0</v>
      </c>
      <c r="J12" s="75">
        <f t="shared" ref="J12:J14" si="0">I12+H12</f>
        <v>0</v>
      </c>
    </row>
    <row r="13" spans="1:13" x14ac:dyDescent="0.3">
      <c r="A13" s="45">
        <v>320000</v>
      </c>
      <c r="B13" s="177" t="s">
        <v>39</v>
      </c>
      <c r="C13" s="178"/>
      <c r="D13" s="178"/>
      <c r="E13" s="178"/>
      <c r="F13" s="179"/>
      <c r="G13" s="145">
        <f>'TAKEOFF BREAKDOWN'!K143</f>
        <v>0</v>
      </c>
      <c r="H13" s="75">
        <f>'TAKEOFF BREAKDOWN'!O143</f>
        <v>0</v>
      </c>
      <c r="I13" s="75">
        <f>'TAKEOFF BREAKDOWN'!P143</f>
        <v>0</v>
      </c>
      <c r="J13" s="75">
        <f t="shared" si="0"/>
        <v>0</v>
      </c>
    </row>
    <row r="14" spans="1:13" x14ac:dyDescent="0.3">
      <c r="A14" s="45">
        <v>330000</v>
      </c>
      <c r="B14" s="177" t="s">
        <v>40</v>
      </c>
      <c r="C14" s="178"/>
      <c r="D14" s="178"/>
      <c r="E14" s="178"/>
      <c r="F14" s="179"/>
      <c r="G14" s="145">
        <f>'TAKEOFF BREAKDOWN'!K205</f>
        <v>0</v>
      </c>
      <c r="H14" s="75">
        <f>'TAKEOFF BREAKDOWN'!O205</f>
        <v>0</v>
      </c>
      <c r="I14" s="75">
        <f>'TAKEOFF BREAKDOWN'!P205</f>
        <v>0</v>
      </c>
      <c r="J14" s="75">
        <f t="shared" si="0"/>
        <v>0</v>
      </c>
    </row>
    <row r="15" spans="1:13" x14ac:dyDescent="0.3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spans="1:13" x14ac:dyDescent="0.3">
      <c r="A16" s="176" t="s">
        <v>19</v>
      </c>
      <c r="B16" s="176"/>
      <c r="C16" s="176"/>
      <c r="D16" s="176"/>
      <c r="E16" s="176"/>
      <c r="F16" s="152"/>
      <c r="G16" s="154" t="s">
        <v>47</v>
      </c>
      <c r="H16" s="155">
        <f>SUM(H11:H14)</f>
        <v>0</v>
      </c>
      <c r="I16" s="155">
        <f>SUM(I11:I14)</f>
        <v>0</v>
      </c>
      <c r="J16" s="155">
        <f>SUM(J11:J14)</f>
        <v>0</v>
      </c>
    </row>
    <row r="17" spans="1:10" x14ac:dyDescent="0.3">
      <c r="A17" s="176" t="s">
        <v>20</v>
      </c>
      <c r="B17" s="176"/>
      <c r="C17" s="176"/>
      <c r="D17" s="176"/>
      <c r="E17" s="176"/>
      <c r="F17" s="156">
        <v>0.25</v>
      </c>
      <c r="G17" s="155"/>
      <c r="H17" s="155"/>
      <c r="I17" s="155">
        <f>F17*J16</f>
        <v>0</v>
      </c>
      <c r="J17" s="155">
        <f>I17</f>
        <v>0</v>
      </c>
    </row>
    <row r="18" spans="1:10" x14ac:dyDescent="0.3">
      <c r="A18" s="176" t="s">
        <v>21</v>
      </c>
      <c r="B18" s="176"/>
      <c r="C18" s="176"/>
      <c r="D18" s="176"/>
      <c r="E18" s="176"/>
      <c r="F18" s="152"/>
      <c r="G18" s="155"/>
      <c r="H18" s="155"/>
      <c r="I18" s="155"/>
      <c r="J18" s="155">
        <f>J16+J17</f>
        <v>0</v>
      </c>
    </row>
  </sheetData>
  <mergeCells count="15">
    <mergeCell ref="A1:J1"/>
    <mergeCell ref="F9:J9"/>
    <mergeCell ref="B3:F3"/>
    <mergeCell ref="B4:F4"/>
    <mergeCell ref="B5:F5"/>
    <mergeCell ref="B2:H2"/>
    <mergeCell ref="B9:E9"/>
    <mergeCell ref="B10:F10"/>
    <mergeCell ref="B11:F11"/>
    <mergeCell ref="A18:E18"/>
    <mergeCell ref="A17:E17"/>
    <mergeCell ref="A16:E16"/>
    <mergeCell ref="B12:F12"/>
    <mergeCell ref="B13:F13"/>
    <mergeCell ref="B14:F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C0B68D61-AF12-4579-8416-9A9CC950D01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{C0B68D61-AF12-4579-8416-9A9CC950D017}</vt:lpwstr>
  </property>
</Properties>
</file>