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BREAKDOWN'!$I$1:$I$57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47" i="1"/>
  <c r="G12" i="2" s="1"/>
  <c r="A17" i="1"/>
  <c r="H41" i="1"/>
  <c r="P41" i="1" s="1"/>
  <c r="H39" i="1"/>
  <c r="P39" i="1" s="1"/>
  <c r="H38" i="1"/>
  <c r="P38" i="1" s="1"/>
  <c r="H37" i="1"/>
  <c r="P37" i="1" s="1"/>
  <c r="H35" i="1"/>
  <c r="P35" i="1" s="1"/>
  <c r="H34" i="1"/>
  <c r="P34" i="1" s="1"/>
  <c r="H32" i="1"/>
  <c r="P32" i="1" s="1"/>
  <c r="H45" i="1"/>
  <c r="P45" i="1" s="1"/>
  <c r="H43" i="1"/>
  <c r="O43" i="1" s="1"/>
  <c r="A34" i="1" l="1"/>
  <c r="A41" i="1"/>
  <c r="A45" i="1"/>
  <c r="A38" i="1"/>
  <c r="A32" i="1"/>
  <c r="A35" i="1"/>
  <c r="A43" i="1"/>
  <c r="A37" i="1"/>
  <c r="A39" i="1"/>
  <c r="O34" i="1"/>
  <c r="Q34" i="1" s="1"/>
  <c r="O37" i="1"/>
  <c r="Q37" i="1" s="1"/>
  <c r="O39" i="1"/>
  <c r="Q39" i="1" s="1"/>
  <c r="O32" i="1"/>
  <c r="Q32" i="1" s="1"/>
  <c r="O35" i="1"/>
  <c r="Q35" i="1" s="1"/>
  <c r="O38" i="1"/>
  <c r="Q38" i="1" s="1"/>
  <c r="O41" i="1"/>
  <c r="Q41" i="1" s="1"/>
  <c r="P43" i="1"/>
  <c r="Q43" i="1" s="1"/>
  <c r="O45" i="1"/>
  <c r="Q45" i="1" s="1"/>
  <c r="P47" i="1" l="1"/>
  <c r="I12" i="2" s="1"/>
  <c r="O47" i="1" l="1"/>
  <c r="H12" i="2" s="1"/>
  <c r="J12" i="2" s="1"/>
  <c r="R47" i="1"/>
  <c r="A48" i="1" l="1"/>
  <c r="A47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52" i="1" l="1"/>
  <c r="Q53" i="1" s="1"/>
  <c r="Q54" i="1" s="1"/>
  <c r="R27" i="1"/>
  <c r="R52" i="1" s="1"/>
  <c r="O27" i="1"/>
  <c r="H11" i="2" s="1"/>
  <c r="H14" i="2" l="1"/>
  <c r="J11" i="2"/>
  <c r="J14" i="2" s="1"/>
  <c r="I15" i="2" s="1"/>
  <c r="J15" i="2" s="1"/>
  <c r="J16" i="2" s="1"/>
  <c r="R53" i="1"/>
  <c r="R54" i="1" s="1"/>
</calcChain>
</file>

<file path=xl/sharedStrings.xml><?xml version="1.0" encoding="utf-8"?>
<sst xmlns="http://schemas.openxmlformats.org/spreadsheetml/2006/main" count="132" uniqueCount="78">
  <si>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</si>
  <si>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</si>
  <si>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</si>
  <si>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</si>
  <si>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</si>
  <si>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</si>
  <si>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</si>
  <si>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</si>
  <si>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</si>
  <si>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</si>
  <si>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</si>
  <si>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</si>
  <si>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</si>
  <si>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</si>
  <si>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</si>
  <si>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</si>
  <si>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</si>
  <si>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09 - FINISHES</t>
  </si>
  <si>
    <t>Subtotal (Finishes)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</si>
  <si>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</si>
  <si>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</si>
  <si>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</si>
  <si>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</si>
  <si>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</si>
  <si>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</si>
  <si>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</si>
  <si>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</si>
  <si>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</si>
  <si>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</si>
  <si>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</si>
  <si>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</si>
  <si>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</si>
  <si>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</si>
  <si>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</si>
  <si>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FINISHES </t>
  </si>
  <si>
    <t xml:space="preserve"> 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</si>
  <si>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</si>
  <si>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</si>
  <si>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</si>
  <si>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</si>
  <si>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</si>
  <si>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</si>
  <si>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</si>
  <si>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</si>
  <si>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</si>
  <si>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</si>
  <si>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</si>
  <si>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</si>
  <si>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</si>
  <si>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</si>
  <si>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</si>
  <si>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</si>
  <si>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</si>
  <si>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</si>
  <si>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</si>
  <si>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</si>
  <si>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</si>
  <si>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</si>
  <si>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>SF</t>
  </si>
  <si>
    <t>CEILING</t>
  </si>
  <si>
    <t xml:space="preserve">PAINT </t>
  </si>
  <si>
    <t>PT-3: Latex Acrylic Paint, Finish: Flat, Mfg: SHERWIN WILLIAMS, Location: Ceiling</t>
  </si>
  <si>
    <t>CORRIDOR</t>
  </si>
  <si>
    <t>PT-10: Latex Acrylic Paint, Finish: Eggshell, Mfg: SHERWIN WILLIAMS, Location: Corridor Walls</t>
  </si>
  <si>
    <t>PT-4: Latex Acrylic Paint, Finish: Eggshell, Mfg: SHERWIN WILLIAMS, Location: Fitness</t>
  </si>
  <si>
    <t>COFFEE STATION</t>
  </si>
  <si>
    <t>PT-5: Latex Acrylic Paint, Finish: Eggshell, Mfg: SHERWIN WILLIAMS, Location: Coffee Station</t>
  </si>
  <si>
    <t>PT-6: Latex Acrylic Paint, Finish: Eggshell, Mfg: SHERWIN WILLIAMS, Location: Kitchen</t>
  </si>
  <si>
    <t>PT-7: Latex Acrylic Paint, Finish: Eggshell, Mfg: SHERWIN WILLIAMS, Location: Meeting/Study</t>
  </si>
  <si>
    <t>RESTROOMS</t>
  </si>
  <si>
    <t>PT-9: Latex Acrylic Paint, Finish: Satin, Mfg: SHERWIN WILLIAMS, Location: Bath Units, Restrooms</t>
  </si>
  <si>
    <t>DOORS</t>
  </si>
  <si>
    <t>PT:2: Paint on Doors &amp; Frames, Mfg: SHERWIN WILLIAMS</t>
  </si>
  <si>
    <t>TRIMS/BASE</t>
  </si>
  <si>
    <t>Paint on Trims</t>
  </si>
  <si>
    <t>FT</t>
  </si>
  <si>
    <t>PROJECT ID: SAMPLE ESTIMATE PAINTING</t>
  </si>
  <si>
    <t>SAMPLE ESTIMATE 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</si>
</sst>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[$-F400]h:mm:ss\ AM/PM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1" fillId="0" borderId="0"/>
    <xf numFmtId="0" fontId="22" fillId="0" borderId="0"/>
    <xf numFmtId="164" fontId="23" fillId="0" borderId="0" applyFont="0" applyFill="0" applyBorder="0" applyAlignment="0" applyProtection="0"/>
    <xf numFmtId="0" fontId="24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44" fontId="25" fillId="0" borderId="0">
      <protection locked="0"/>
    </xf>
    <xf numFmtId="9" fontId="25" fillId="0" borderId="0">
      <protection locked="0"/>
    </xf>
    <xf numFmtId="0" fontId="25" fillId="0" borderId="0">
      <protection locked="0"/>
    </xf>
    <xf numFmtId="9" fontId="25" fillId="0" borderId="0">
      <protection locked="0"/>
    </xf>
    <xf numFmtId="44" fontId="25" fillId="0" borderId="0">
      <protection locked="0"/>
    </xf>
    <xf numFmtId="0" fontId="23" fillId="0" borderId="0"/>
    <xf numFmtId="0" fontId="23" fillId="0" borderId="0"/>
    <xf numFmtId="0" fontId="26" fillId="0" borderId="0">
      <alignment vertical="center"/>
    </xf>
    <xf numFmtId="0" fontId="27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24" applyNumberFormat="0" applyAlignment="0" applyProtection="0"/>
    <xf numFmtId="0" fontId="32" fillId="25" borderId="24" applyNumberFormat="0" applyAlignment="0" applyProtection="0"/>
    <xf numFmtId="0" fontId="33" fillId="26" borderId="25" applyNumberFormat="0" applyAlignment="0" applyProtection="0"/>
    <xf numFmtId="0" fontId="33" fillId="26" borderId="25" applyNumberFormat="0" applyAlignment="0" applyProtection="0"/>
    <xf numFmtId="43" fontId="2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2" borderId="24" applyNumberFormat="0" applyAlignment="0" applyProtection="0"/>
    <xf numFmtId="0" fontId="39" fillId="12" borderId="24" applyNumberFormat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23" fillId="0" borderId="0"/>
    <xf numFmtId="0" fontId="21" fillId="28" borderId="30" applyNumberFormat="0" applyFont="0" applyAlignment="0" applyProtection="0"/>
    <xf numFmtId="0" fontId="21" fillId="28" borderId="30" applyNumberFormat="0" applyFont="0" applyAlignment="0" applyProtection="0"/>
    <xf numFmtId="0" fontId="42" fillId="25" borderId="31" applyNumberFormat="0" applyAlignment="0" applyProtection="0"/>
    <xf numFmtId="0" fontId="42" fillId="25" borderId="31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2" applyNumberFormat="0" applyFill="0" applyAlignment="0" applyProtection="0"/>
    <xf numFmtId="0" fontId="44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48" fillId="0" borderId="0"/>
    <xf numFmtId="9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/>
    <xf numFmtId="0" fontId="50" fillId="30" borderId="33" applyNumberFormat="0" applyAlignment="0" applyProtection="0"/>
  </cellStyleXfs>
  <cellXfs count="154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1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9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9" xfId="0" applyFont="1" applyFill="1" applyBorder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0" xfId="0" applyFill="1" applyBorder="1" applyAlignment="1"/>
    <xf numFmtId="0" fontId="0" fillId="3" borderId="8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top"/>
    </xf>
    <xf numFmtId="2" fontId="4" fillId="3" borderId="16" xfId="0" applyNumberFormat="1" applyFont="1" applyFill="1" applyBorder="1" applyAlignment="1">
      <alignment horizontal="left" vertical="center"/>
    </xf>
    <xf numFmtId="2" fontId="4" fillId="3" borderId="16" xfId="0" applyNumberFormat="1" applyFont="1" applyFill="1" applyBorder="1" applyAlignment="1">
      <alignment vertical="top"/>
    </xf>
    <xf numFmtId="0" fontId="4" fillId="5" borderId="15" xfId="0" applyFont="1" applyFill="1" applyBorder="1" applyAlignment="1">
      <alignment horizontal="center" vertical="top"/>
    </xf>
    <xf numFmtId="166" fontId="10" fillId="4" borderId="17" xfId="0" applyNumberFormat="1" applyFont="1" applyFill="1" applyBorder="1" applyAlignment="1">
      <alignment horizontal="center" vertical="center"/>
    </xf>
    <xf numFmtId="42" fontId="10" fillId="4" borderId="18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top"/>
    </xf>
    <xf numFmtId="0" fontId="20" fillId="0" borderId="1" xfId="0" applyFont="1" applyFill="1" applyBorder="1" applyAlignment="1">
      <alignment horizont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 indent="1"/>
    </xf>
    <xf numFmtId="0" fontId="7" fillId="0" borderId="19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center" vertical="top" wrapText="1"/>
    </xf>
    <xf numFmtId="0" fontId="46" fillId="29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3" fontId="4" fillId="0" borderId="1" xfId="15" applyNumberFormat="1" applyFont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164" fontId="46" fillId="30" borderId="33" xfId="118" applyNumberFormat="1" applyFont="1" applyAlignment="1">
      <alignment horizontal="center" vertical="center" wrapText="1"/>
    </xf>
    <xf numFmtId="2" fontId="46" fillId="30" borderId="33" xfId="118" applyNumberFormat="1" applyFont="1" applyAlignment="1">
      <alignment horizontal="right" vertical="center" wrapText="1"/>
    </xf>
    <xf numFmtId="168" fontId="46" fillId="30" borderId="33" xfId="118" applyNumberFormat="1" applyFont="1" applyAlignment="1">
      <alignment horizontal="center" vertical="center" wrapText="1"/>
    </xf>
    <xf numFmtId="0" fontId="46" fillId="30" borderId="33" xfId="118" applyFont="1" applyAlignment="1">
      <alignment horizontal="center" vertical="top"/>
    </xf>
    <xf numFmtId="44" fontId="46" fillId="30" borderId="33" xfId="118" applyNumberFormat="1" applyFont="1" applyAlignment="1">
      <alignment vertical="top"/>
    </xf>
    <xf numFmtId="9" fontId="46" fillId="30" borderId="33" xfId="118" applyNumberFormat="1" applyFont="1" applyAlignment="1">
      <alignment vertical="top"/>
    </xf>
    <xf numFmtId="0" fontId="1" fillId="30" borderId="33" xfId="118" applyFont="1"/>
    <xf numFmtId="0" fontId="1" fillId="30" borderId="33" xfId="118" applyFont="1" applyAlignment="1">
      <alignment horizontal="center" vertical="center"/>
    </xf>
    <xf numFmtId="43" fontId="1" fillId="30" borderId="33" xfId="118" applyNumberFormat="1" applyFont="1" applyAlignment="1">
      <alignment horizontal="center" vertical="center"/>
    </xf>
    <xf numFmtId="168" fontId="1" fillId="30" borderId="33" xfId="118" applyNumberFormat="1" applyFont="1" applyAlignment="1"/>
    <xf numFmtId="9" fontId="1" fillId="30" borderId="33" xfId="118" applyNumberFormat="1" applyFont="1"/>
    <xf numFmtId="0" fontId="46" fillId="30" borderId="33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165" fontId="19" fillId="5" borderId="0" xfId="0" applyNumberFormat="1" applyFont="1" applyFill="1" applyBorder="1" applyAlignment="1">
      <alignment horizontal="center" vertical="top"/>
    </xf>
    <xf numFmtId="165" fontId="19" fillId="5" borderId="16" xfId="0" applyNumberFormat="1" applyFont="1" applyFill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6" xfId="0" applyNumberFormat="1" applyFont="1" applyFill="1" applyBorder="1" applyAlignment="1">
      <alignment horizontal="left" vertical="center"/>
    </xf>
    <xf numFmtId="0" fontId="50" fillId="30" borderId="33" xfId="118" applyAlignment="1">
      <alignment horizontal="center" vertical="center" wrapText="1"/>
    </xf>
    <xf numFmtId="0" fontId="46" fillId="30" borderId="33" xfId="118" applyFont="1" applyAlignment="1">
      <alignment horizontal="center" vertical="top"/>
    </xf>
    <xf numFmtId="0" fontId="18" fillId="0" borderId="1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" fillId="30" borderId="33" xfId="118" applyFont="1" applyAlignment="1">
      <alignment horizontal="center"/>
    </xf>
    <xf numFmtId="165" fontId="1" fillId="30" borderId="33" xfId="118" applyNumberFormat="1" applyFont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0" borderId="34" xfId="118" applyFont="1" applyBorder="1" applyAlignment="1">
      <alignment horizontal="center"/>
    </xf>
    <xf numFmtId="0" fontId="1" fillId="30" borderId="35" xfId="118" applyFont="1" applyBorder="1" applyAlignment="1">
      <alignment horizontal="center"/>
    </xf>
    <xf numFmtId="0" fontId="1" fillId="30" borderId="36" xfId="118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38976"/>
        <c:axId val="186201984"/>
      </c:barChart>
      <c:catAx>
        <c:axId val="1854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01984"/>
        <c:crosses val="autoZero"/>
        <c:auto val="1"/>
        <c:lblAlgn val="ctr"/>
        <c:lblOffset val="100"/>
        <c:noMultiLvlLbl val="0"/>
      </c:catAx>
      <c:valAx>
        <c:axId val="18620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3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872067</xdr:colOff>
      <xdr:row>2</xdr:row>
      <xdr:rowOff>25401</xdr:rowOff>
    </xdr:from>
    <xdr:to>
      <xdr:col>17</xdr:col>
      <xdr:colOff>157402</xdr:colOff>
      <xdr:row>9</xdr:row>
      <xdr:rowOff>169339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9200" y="499534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</xdr:row>
      <xdr:rowOff>133349</xdr:rowOff>
    </xdr:from>
    <xdr:to>
      <xdr:col>21</xdr:col>
      <xdr:colOff>106144</xdr:colOff>
      <xdr:row>17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365760</xdr:colOff>
      <xdr:row>1</xdr:row>
      <xdr:rowOff>45720</xdr:rowOff>
    </xdr:from>
    <xdr:to>
      <xdr:col>9</xdr:col>
      <xdr:colOff>975360</xdr:colOff>
      <xdr:row>7</xdr:row>
      <xdr:rowOff>98762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2320" y="22860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11" customWidth="1"/>
    <col min="6" max="6" width="11" style="112" customWidth="1"/>
    <col min="7" max="7" width="10.33203125" style="112" customWidth="1"/>
    <col min="8" max="8" width="12.44140625" style="112" customWidth="1"/>
    <col min="9" max="9" width="7.6640625" style="112" customWidth="1"/>
    <col min="10" max="10" width="13.88671875" style="112" customWidth="1"/>
    <col min="11" max="11" width="14.44140625" style="112" customWidth="1"/>
    <col min="12" max="12" width="11.88671875" style="112" customWidth="1"/>
    <col min="13" max="13" width="15.109375" style="112" customWidth="1"/>
    <col min="14" max="16" width="16.44140625" style="112" customWidth="1"/>
    <col min="17" max="17" width="13.5546875" style="112" customWidth="1"/>
    <col min="18" max="18" width="12.44140625" style="112" customWidth="1"/>
  </cols>
  <sheetData>
    <row r="1" spans="1:18" x14ac:dyDescent="0.3">
      <c r="A1" s="53"/>
      <c r="B1" s="54"/>
      <c r="C1" s="54"/>
      <c r="D1" s="55"/>
      <c r="E1" s="108"/>
      <c r="F1" s="85"/>
      <c r="G1" s="85"/>
      <c r="H1" s="85"/>
      <c r="I1" s="86"/>
      <c r="J1" s="86"/>
      <c r="K1" s="87"/>
      <c r="L1" s="86"/>
      <c r="M1" s="87"/>
      <c r="N1" s="87"/>
      <c r="O1" s="87"/>
      <c r="P1" s="87"/>
      <c r="Q1" s="85"/>
      <c r="R1" s="88"/>
    </row>
    <row r="2" spans="1:18" ht="21" customHeight="1" x14ac:dyDescent="0.3">
      <c r="A2" s="125" t="s">
        <v>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17.399999999999999" x14ac:dyDescent="0.3">
      <c r="A3" s="56"/>
      <c r="B3" s="33"/>
      <c r="C3" s="33"/>
      <c r="D3" s="32"/>
      <c r="E3" s="31"/>
      <c r="F3" s="34"/>
      <c r="G3" s="51"/>
      <c r="H3" s="51"/>
      <c r="I3" s="52"/>
      <c r="J3" s="70"/>
      <c r="K3" s="84"/>
      <c r="L3" s="70"/>
      <c r="M3" s="52"/>
      <c r="N3" s="52"/>
      <c r="O3" s="52"/>
      <c r="P3" s="52"/>
      <c r="Q3" s="52"/>
      <c r="R3" s="57"/>
    </row>
    <row r="4" spans="1:18" ht="18.600000000000001" customHeight="1" x14ac:dyDescent="0.3">
      <c r="A4" s="56"/>
      <c r="B4" s="33"/>
      <c r="C4" s="33"/>
      <c r="D4" s="32"/>
      <c r="E4" s="37" t="s">
        <v>0</v>
      </c>
      <c r="F4" s="34"/>
      <c r="G4" s="34"/>
      <c r="H4" s="34"/>
      <c r="I4" s="34"/>
      <c r="J4" s="34"/>
      <c r="K4" s="83"/>
      <c r="L4" s="34"/>
      <c r="M4" s="35"/>
      <c r="N4" s="35"/>
      <c r="O4" s="35"/>
      <c r="P4" s="35"/>
      <c r="Q4" s="36"/>
      <c r="R4" s="58"/>
    </row>
    <row r="5" spans="1:18" ht="17.399999999999999" x14ac:dyDescent="0.3">
      <c r="A5" s="56"/>
      <c r="B5" s="33"/>
      <c r="C5" s="33"/>
      <c r="D5" s="32"/>
      <c r="E5" s="1" t="s">
        <v>1</v>
      </c>
      <c r="F5" s="34"/>
      <c r="G5" s="133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5"/>
    </row>
    <row r="6" spans="1:18" ht="17.399999999999999" x14ac:dyDescent="0.3">
      <c r="A6" s="56"/>
      <c r="B6" s="33"/>
      <c r="C6" s="33"/>
      <c r="D6" s="32"/>
      <c r="E6" s="1" t="s">
        <v>2</v>
      </c>
      <c r="F6" s="34"/>
      <c r="G6" s="51"/>
      <c r="H6" s="51"/>
      <c r="I6" s="52"/>
      <c r="J6" s="70"/>
      <c r="K6" s="84"/>
      <c r="L6" s="70"/>
      <c r="M6" s="52"/>
      <c r="N6" s="52"/>
      <c r="O6" s="52"/>
      <c r="P6" s="52"/>
      <c r="Q6" s="52"/>
      <c r="R6" s="57"/>
    </row>
    <row r="7" spans="1:18" ht="17.399999999999999" x14ac:dyDescent="0.3">
      <c r="A7" s="56"/>
      <c r="B7" s="33"/>
      <c r="C7" s="33"/>
      <c r="D7" s="32"/>
      <c r="E7" s="1" t="s">
        <v>3</v>
      </c>
      <c r="F7" s="34"/>
      <c r="G7" s="133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5"/>
    </row>
    <row r="8" spans="1:18" ht="17.399999999999999" x14ac:dyDescent="0.3">
      <c r="A8" s="56"/>
      <c r="B8" s="33"/>
      <c r="C8" s="33"/>
      <c r="D8" s="32"/>
      <c r="E8" s="1" t="s">
        <v>4</v>
      </c>
      <c r="F8" s="34"/>
      <c r="G8" s="133"/>
      <c r="H8" s="133"/>
      <c r="I8" s="134"/>
      <c r="J8" s="134"/>
      <c r="K8" s="134"/>
      <c r="L8" s="134"/>
      <c r="M8" s="134"/>
      <c r="N8" s="134"/>
      <c r="O8" s="134"/>
      <c r="P8" s="134"/>
      <c r="Q8" s="134"/>
      <c r="R8" s="135"/>
    </row>
    <row r="9" spans="1:18" ht="17.399999999999999" x14ac:dyDescent="0.3">
      <c r="A9" s="56"/>
      <c r="B9" s="33"/>
      <c r="C9" s="33"/>
      <c r="D9" s="32"/>
      <c r="E9" s="31"/>
      <c r="F9" s="34"/>
      <c r="G9" s="51"/>
      <c r="H9" s="51"/>
      <c r="I9" s="52"/>
      <c r="J9" s="70"/>
      <c r="K9" s="84"/>
      <c r="L9" s="70"/>
      <c r="M9" s="52"/>
      <c r="N9" s="52"/>
      <c r="O9" s="52"/>
      <c r="P9" s="52"/>
      <c r="Q9" s="52"/>
      <c r="R9" s="57"/>
    </row>
    <row r="10" spans="1:18" ht="17.399999999999999" x14ac:dyDescent="0.3">
      <c r="A10" s="56"/>
      <c r="B10" s="33"/>
      <c r="C10" s="33"/>
      <c r="D10" s="32"/>
      <c r="E10" s="31"/>
      <c r="F10" s="34"/>
      <c r="G10" s="51"/>
      <c r="H10" s="51"/>
      <c r="I10" s="52"/>
      <c r="J10" s="70"/>
      <c r="K10" s="84"/>
      <c r="L10" s="70"/>
      <c r="M10" s="52"/>
      <c r="N10" s="52"/>
      <c r="O10" s="52"/>
      <c r="P10" s="52"/>
      <c r="Q10" s="52"/>
      <c r="R10" s="57"/>
    </row>
    <row r="11" spans="1:18" ht="14.4" customHeight="1" x14ac:dyDescent="0.3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</row>
    <row r="12" spans="1:18" ht="15.6" customHeight="1" x14ac:dyDescent="0.3">
      <c r="A12" s="56"/>
      <c r="B12" s="33"/>
      <c r="C12" s="33"/>
      <c r="D12" s="32"/>
      <c r="E12" s="126" t="s">
        <v>76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</row>
    <row r="13" spans="1:18" ht="15.6" customHeight="1" x14ac:dyDescent="0.3">
      <c r="A13" s="56"/>
      <c r="B13" s="33"/>
      <c r="C13" s="33"/>
      <c r="D13" s="32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7"/>
    </row>
    <row r="14" spans="1:18" x14ac:dyDescent="0.3">
      <c r="A14" s="59"/>
      <c r="B14" s="39"/>
      <c r="C14" s="39"/>
      <c r="D14" s="38"/>
      <c r="E14" s="40"/>
      <c r="F14" s="41"/>
      <c r="G14" s="41"/>
      <c r="H14" s="41"/>
      <c r="I14" s="41"/>
      <c r="J14" s="41"/>
      <c r="K14" s="99"/>
      <c r="L14" s="41"/>
      <c r="M14" s="42"/>
      <c r="N14" s="128">
        <f ca="1">TODAY()</f>
        <v>45680</v>
      </c>
      <c r="O14" s="128"/>
      <c r="P14" s="128"/>
      <c r="Q14" s="128"/>
      <c r="R14" s="129"/>
    </row>
    <row r="15" spans="1:18" ht="44.1" customHeight="1" x14ac:dyDescent="0.3">
      <c r="A15" s="114" t="s">
        <v>5</v>
      </c>
      <c r="B15" s="114" t="s">
        <v>6</v>
      </c>
      <c r="C15" s="114" t="s">
        <v>26</v>
      </c>
      <c r="D15" s="114" t="s">
        <v>7</v>
      </c>
      <c r="E15" s="114" t="s">
        <v>8</v>
      </c>
      <c r="F15" s="114" t="s">
        <v>9</v>
      </c>
      <c r="G15" s="114" t="s">
        <v>10</v>
      </c>
      <c r="H15" s="114" t="s">
        <v>11</v>
      </c>
      <c r="I15" s="114" t="s">
        <v>12</v>
      </c>
      <c r="J15" s="114" t="s">
        <v>40</v>
      </c>
      <c r="K15" s="114" t="s">
        <v>42</v>
      </c>
      <c r="L15" s="114" t="s">
        <v>41</v>
      </c>
      <c r="M15" s="114" t="s">
        <v>13</v>
      </c>
      <c r="N15" s="114" t="s">
        <v>14</v>
      </c>
      <c r="O15" s="114" t="s">
        <v>24</v>
      </c>
      <c r="P15" s="114" t="s">
        <v>25</v>
      </c>
      <c r="Q15" s="114" t="s">
        <v>15</v>
      </c>
      <c r="R15" s="114" t="s">
        <v>16</v>
      </c>
    </row>
    <row r="16" spans="1:18" ht="17.399999999999999" x14ac:dyDescent="0.3">
      <c r="A16" s="60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89"/>
      <c r="L16" s="5"/>
      <c r="M16" s="5"/>
      <c r="N16" s="5"/>
      <c r="O16" s="5"/>
      <c r="P16" s="5"/>
      <c r="Q16" s="6"/>
      <c r="R16" s="61"/>
    </row>
    <row r="17" spans="1:18" x14ac:dyDescent="0.3">
      <c r="A17" s="62">
        <f>IF(F17="","", COUNTA($F17:F$17))</f>
        <v>1</v>
      </c>
      <c r="B17" s="7"/>
      <c r="C17" s="7"/>
      <c r="D17" s="8"/>
      <c r="E17" s="109" t="s">
        <v>44</v>
      </c>
      <c r="F17" s="82">
        <v>1</v>
      </c>
      <c r="G17" s="95">
        <v>0</v>
      </c>
      <c r="H17" s="82">
        <f t="shared" ref="H17:H25" si="0">F17*(1+G17)</f>
        <v>1</v>
      </c>
      <c r="I17" s="82" t="s">
        <v>39</v>
      </c>
      <c r="J17" s="106" t="s">
        <v>43</v>
      </c>
      <c r="K17" s="106" t="s">
        <v>43</v>
      </c>
      <c r="L17" s="107">
        <v>0</v>
      </c>
      <c r="M17" s="90">
        <v>0</v>
      </c>
      <c r="N17" s="90">
        <v>0</v>
      </c>
      <c r="O17" s="90">
        <f t="shared" ref="O17:O25" si="1">H17*M17</f>
        <v>0</v>
      </c>
      <c r="P17" s="90">
        <f t="shared" ref="P17:P25" si="2">H17*N17</f>
        <v>0</v>
      </c>
      <c r="Q17" s="91">
        <f>O17+P17</f>
        <v>0</v>
      </c>
      <c r="R17" s="97"/>
    </row>
    <row r="18" spans="1:18" x14ac:dyDescent="0.3">
      <c r="A18" s="62">
        <f>IF(F18="","", COUNTA($F$17:F18))</f>
        <v>2</v>
      </c>
      <c r="B18" s="7"/>
      <c r="C18" s="7"/>
      <c r="D18" s="8"/>
      <c r="E18" s="109" t="s">
        <v>45</v>
      </c>
      <c r="F18" s="82">
        <v>1</v>
      </c>
      <c r="G18" s="95">
        <v>0</v>
      </c>
      <c r="H18" s="82">
        <f t="shared" si="0"/>
        <v>1</v>
      </c>
      <c r="I18" s="82" t="s">
        <v>39</v>
      </c>
      <c r="J18" s="106" t="s">
        <v>43</v>
      </c>
      <c r="K18" s="106" t="s">
        <v>43</v>
      </c>
      <c r="L18" s="107">
        <v>0</v>
      </c>
      <c r="M18" s="90">
        <v>0</v>
      </c>
      <c r="N18" s="90">
        <v>0</v>
      </c>
      <c r="O18" s="90">
        <f t="shared" si="1"/>
        <v>0</v>
      </c>
      <c r="P18" s="90">
        <f t="shared" si="2"/>
        <v>0</v>
      </c>
      <c r="Q18" s="91">
        <f t="shared" ref="Q18:Q25" si="3">O18+P18</f>
        <v>0</v>
      </c>
      <c r="R18" s="97"/>
    </row>
    <row r="19" spans="1:18" x14ac:dyDescent="0.3">
      <c r="A19" s="62">
        <f>IF(F19="","", COUNTA($F$17:F19))</f>
        <v>3</v>
      </c>
      <c r="B19" s="7"/>
      <c r="C19" s="7"/>
      <c r="D19" s="8"/>
      <c r="E19" s="109" t="s">
        <v>46</v>
      </c>
      <c r="F19" s="82">
        <v>1</v>
      </c>
      <c r="G19" s="95">
        <v>0</v>
      </c>
      <c r="H19" s="82">
        <f t="shared" si="0"/>
        <v>1</v>
      </c>
      <c r="I19" s="82" t="s">
        <v>39</v>
      </c>
      <c r="J19" s="106" t="s">
        <v>43</v>
      </c>
      <c r="K19" s="106" t="s">
        <v>43</v>
      </c>
      <c r="L19" s="107">
        <v>0</v>
      </c>
      <c r="M19" s="90">
        <v>0</v>
      </c>
      <c r="N19" s="90">
        <v>0</v>
      </c>
      <c r="O19" s="90">
        <f t="shared" si="1"/>
        <v>0</v>
      </c>
      <c r="P19" s="90">
        <f t="shared" si="2"/>
        <v>0</v>
      </c>
      <c r="Q19" s="91">
        <f t="shared" si="3"/>
        <v>0</v>
      </c>
      <c r="R19" s="97"/>
    </row>
    <row r="20" spans="1:18" x14ac:dyDescent="0.3">
      <c r="A20" s="62">
        <f>IF(F20="","", COUNTA($F$17:F20))</f>
        <v>4</v>
      </c>
      <c r="B20" s="7"/>
      <c r="C20" s="7"/>
      <c r="D20" s="8"/>
      <c r="E20" s="109" t="s">
        <v>47</v>
      </c>
      <c r="F20" s="82">
        <v>1</v>
      </c>
      <c r="G20" s="95">
        <v>0</v>
      </c>
      <c r="H20" s="82">
        <f t="shared" si="0"/>
        <v>1</v>
      </c>
      <c r="I20" s="82" t="s">
        <v>39</v>
      </c>
      <c r="J20" s="106" t="s">
        <v>43</v>
      </c>
      <c r="K20" s="106" t="s">
        <v>43</v>
      </c>
      <c r="L20" s="107">
        <v>0</v>
      </c>
      <c r="M20" s="90">
        <v>0</v>
      </c>
      <c r="N20" s="90">
        <v>0</v>
      </c>
      <c r="O20" s="90">
        <f t="shared" si="1"/>
        <v>0</v>
      </c>
      <c r="P20" s="90">
        <f t="shared" si="2"/>
        <v>0</v>
      </c>
      <c r="Q20" s="91">
        <f t="shared" si="3"/>
        <v>0</v>
      </c>
      <c r="R20" s="97"/>
    </row>
    <row r="21" spans="1:18" x14ac:dyDescent="0.3">
      <c r="A21" s="62">
        <f>IF(F21="","", COUNTA($F$17:F21))</f>
        <v>5</v>
      </c>
      <c r="B21" s="7"/>
      <c r="C21" s="7"/>
      <c r="D21" s="8"/>
      <c r="E21" s="109" t="s">
        <v>48</v>
      </c>
      <c r="F21" s="82">
        <v>1</v>
      </c>
      <c r="G21" s="95">
        <v>0</v>
      </c>
      <c r="H21" s="82">
        <f t="shared" si="0"/>
        <v>1</v>
      </c>
      <c r="I21" s="82" t="s">
        <v>39</v>
      </c>
      <c r="J21" s="106" t="s">
        <v>43</v>
      </c>
      <c r="K21" s="106" t="s">
        <v>43</v>
      </c>
      <c r="L21" s="107">
        <v>0</v>
      </c>
      <c r="M21" s="90">
        <v>0</v>
      </c>
      <c r="N21" s="90">
        <v>0</v>
      </c>
      <c r="O21" s="90">
        <f t="shared" si="1"/>
        <v>0</v>
      </c>
      <c r="P21" s="90">
        <f t="shared" si="2"/>
        <v>0</v>
      </c>
      <c r="Q21" s="91">
        <f t="shared" si="3"/>
        <v>0</v>
      </c>
      <c r="R21" s="97"/>
    </row>
    <row r="22" spans="1:18" x14ac:dyDescent="0.3">
      <c r="A22" s="62">
        <f>IF(F22="","", COUNTA($F$17:F22))</f>
        <v>6</v>
      </c>
      <c r="B22" s="7"/>
      <c r="C22" s="7"/>
      <c r="D22" s="8"/>
      <c r="E22" s="109" t="s">
        <v>49</v>
      </c>
      <c r="F22" s="82">
        <v>1</v>
      </c>
      <c r="G22" s="95">
        <v>0</v>
      </c>
      <c r="H22" s="82">
        <f t="shared" si="0"/>
        <v>1</v>
      </c>
      <c r="I22" s="82" t="s">
        <v>39</v>
      </c>
      <c r="J22" s="106" t="s">
        <v>43</v>
      </c>
      <c r="K22" s="106" t="s">
        <v>43</v>
      </c>
      <c r="L22" s="107">
        <v>0</v>
      </c>
      <c r="M22" s="90">
        <v>0</v>
      </c>
      <c r="N22" s="90">
        <v>0</v>
      </c>
      <c r="O22" s="90">
        <f t="shared" si="1"/>
        <v>0</v>
      </c>
      <c r="P22" s="90">
        <f t="shared" si="2"/>
        <v>0</v>
      </c>
      <c r="Q22" s="91">
        <f t="shared" si="3"/>
        <v>0</v>
      </c>
      <c r="R22" s="97"/>
    </row>
    <row r="23" spans="1:18" x14ac:dyDescent="0.3">
      <c r="A23" s="62">
        <f>IF(F23="","", COUNTA($F$17:F23))</f>
        <v>7</v>
      </c>
      <c r="B23" s="7"/>
      <c r="C23" s="7"/>
      <c r="D23" s="8"/>
      <c r="E23" s="109" t="s">
        <v>50</v>
      </c>
      <c r="F23" s="82">
        <v>1</v>
      </c>
      <c r="G23" s="95">
        <v>0</v>
      </c>
      <c r="H23" s="82">
        <f t="shared" si="0"/>
        <v>1</v>
      </c>
      <c r="I23" s="82" t="s">
        <v>39</v>
      </c>
      <c r="J23" s="106" t="s">
        <v>43</v>
      </c>
      <c r="K23" s="106" t="s">
        <v>43</v>
      </c>
      <c r="L23" s="107">
        <v>0</v>
      </c>
      <c r="M23" s="90">
        <v>0</v>
      </c>
      <c r="N23" s="90">
        <v>0</v>
      </c>
      <c r="O23" s="90">
        <f t="shared" si="1"/>
        <v>0</v>
      </c>
      <c r="P23" s="90">
        <f t="shared" si="2"/>
        <v>0</v>
      </c>
      <c r="Q23" s="91">
        <f t="shared" si="3"/>
        <v>0</v>
      </c>
      <c r="R23" s="97"/>
    </row>
    <row r="24" spans="1:18" x14ac:dyDescent="0.3">
      <c r="A24" s="62">
        <f>IF(F24="","", COUNTA($F$17:F24))</f>
        <v>8</v>
      </c>
      <c r="B24" s="7"/>
      <c r="C24" s="7"/>
      <c r="D24" s="8"/>
      <c r="E24" s="109" t="s">
        <v>51</v>
      </c>
      <c r="F24" s="82">
        <v>1</v>
      </c>
      <c r="G24" s="95">
        <v>0</v>
      </c>
      <c r="H24" s="82">
        <f t="shared" si="0"/>
        <v>1</v>
      </c>
      <c r="I24" s="82" t="s">
        <v>39</v>
      </c>
      <c r="J24" s="106" t="s">
        <v>43</v>
      </c>
      <c r="K24" s="106" t="s">
        <v>43</v>
      </c>
      <c r="L24" s="107">
        <v>0</v>
      </c>
      <c r="M24" s="90">
        <v>0</v>
      </c>
      <c r="N24" s="90">
        <v>0</v>
      </c>
      <c r="O24" s="90">
        <f t="shared" si="1"/>
        <v>0</v>
      </c>
      <c r="P24" s="90">
        <f t="shared" si="2"/>
        <v>0</v>
      </c>
      <c r="Q24" s="91">
        <f t="shared" si="3"/>
        <v>0</v>
      </c>
      <c r="R24" s="97"/>
    </row>
    <row r="25" spans="1:18" x14ac:dyDescent="0.3">
      <c r="A25" s="62">
        <f>IF(F25="","", COUNTA($F$17:F25))</f>
        <v>9</v>
      </c>
      <c r="B25" s="7"/>
      <c r="C25" s="7"/>
      <c r="D25" s="8"/>
      <c r="E25" s="109" t="s">
        <v>52</v>
      </c>
      <c r="F25" s="82">
        <v>1</v>
      </c>
      <c r="G25" s="95">
        <v>0</v>
      </c>
      <c r="H25" s="82">
        <f t="shared" si="0"/>
        <v>1</v>
      </c>
      <c r="I25" s="82" t="s">
        <v>39</v>
      </c>
      <c r="J25" s="106" t="s">
        <v>43</v>
      </c>
      <c r="K25" s="106" t="s">
        <v>43</v>
      </c>
      <c r="L25" s="107">
        <v>0</v>
      </c>
      <c r="M25" s="90">
        <v>0</v>
      </c>
      <c r="N25" s="90">
        <v>0</v>
      </c>
      <c r="O25" s="90">
        <f t="shared" si="1"/>
        <v>0</v>
      </c>
      <c r="P25" s="90">
        <f t="shared" si="2"/>
        <v>0</v>
      </c>
      <c r="Q25" s="91">
        <f t="shared" si="3"/>
        <v>0</v>
      </c>
      <c r="R25" s="97"/>
    </row>
    <row r="26" spans="1:18" x14ac:dyDescent="0.3">
      <c r="A26" s="62"/>
      <c r="B26" s="7"/>
      <c r="C26" s="7"/>
      <c r="D26" s="8"/>
      <c r="E26" s="9"/>
      <c r="F26" s="10"/>
      <c r="G26" s="10"/>
      <c r="H26" s="11"/>
      <c r="I26" s="10"/>
      <c r="J26" s="68"/>
      <c r="K26" s="90"/>
      <c r="L26" s="10"/>
      <c r="M26" s="12"/>
      <c r="N26" s="12"/>
      <c r="O26" s="12"/>
      <c r="P26" s="12"/>
      <c r="Q26" s="13"/>
      <c r="R26" s="63"/>
    </row>
    <row r="27" spans="1:18" ht="17.399999999999999" x14ac:dyDescent="0.3">
      <c r="A27" s="64"/>
      <c r="B27" s="14"/>
      <c r="C27" s="14"/>
      <c r="D27" s="15"/>
      <c r="E27" s="115" t="s">
        <v>28</v>
      </c>
      <c r="F27" s="16"/>
      <c r="G27" s="16"/>
      <c r="H27" s="17"/>
      <c r="I27" s="16"/>
      <c r="J27" s="16"/>
      <c r="K27" s="115">
        <f>SUM(K17:K26)</f>
        <v>0</v>
      </c>
      <c r="L27" s="16"/>
      <c r="M27" s="18"/>
      <c r="N27" s="18"/>
      <c r="O27" s="116">
        <f>SUM(O17:O26)</f>
        <v>0</v>
      </c>
      <c r="P27" s="116">
        <f>SUM(P17:P26)</f>
        <v>0</v>
      </c>
      <c r="Q27" s="19"/>
      <c r="R27" s="116">
        <f>SUM(Q17:Q26)</f>
        <v>0</v>
      </c>
    </row>
    <row r="28" spans="1:18" x14ac:dyDescent="0.3">
      <c r="A28" s="65"/>
      <c r="B28" s="20"/>
      <c r="C28" s="20"/>
      <c r="D28" s="21"/>
      <c r="E28" s="22"/>
      <c r="F28" s="23"/>
      <c r="G28" s="23"/>
      <c r="H28" s="24"/>
      <c r="I28" s="23"/>
      <c r="J28" s="23"/>
      <c r="K28" s="93"/>
      <c r="L28" s="23"/>
      <c r="M28" s="25"/>
      <c r="N28" s="25"/>
      <c r="O28" s="25"/>
      <c r="P28" s="25"/>
      <c r="Q28" s="26"/>
      <c r="R28" s="66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90000</v>
      </c>
      <c r="E29" s="4" t="s">
        <v>17</v>
      </c>
      <c r="F29" s="4"/>
      <c r="G29" s="4"/>
      <c r="H29" s="4"/>
      <c r="I29" s="5"/>
      <c r="J29" s="5"/>
      <c r="K29" s="89"/>
      <c r="L29" s="5"/>
      <c r="M29" s="5"/>
      <c r="N29" s="5"/>
      <c r="O29" s="5"/>
      <c r="P29" s="5"/>
      <c r="Q29" s="6"/>
      <c r="R29" s="61"/>
    </row>
    <row r="30" spans="1:18" s="74" customFormat="1" x14ac:dyDescent="0.3">
      <c r="A30" s="77"/>
      <c r="B30" s="75"/>
      <c r="C30" s="75"/>
      <c r="D30" s="76"/>
      <c r="E30" s="79" t="s">
        <v>60</v>
      </c>
      <c r="F30" s="92"/>
      <c r="G30" s="92"/>
      <c r="H30" s="102"/>
      <c r="I30" s="92"/>
      <c r="J30" s="92"/>
      <c r="K30" s="93"/>
      <c r="L30" s="92"/>
      <c r="M30" s="93"/>
      <c r="N30" s="93"/>
      <c r="O30" s="93"/>
      <c r="P30" s="93"/>
      <c r="Q30" s="94"/>
      <c r="R30" s="98"/>
    </row>
    <row r="31" spans="1:18" s="74" customFormat="1" x14ac:dyDescent="0.3">
      <c r="A31" s="77"/>
      <c r="B31" s="75"/>
      <c r="C31" s="75"/>
      <c r="D31" s="76"/>
      <c r="E31" s="80" t="s">
        <v>59</v>
      </c>
      <c r="F31" s="92"/>
      <c r="G31" s="92"/>
      <c r="H31" s="102"/>
      <c r="I31" s="92"/>
      <c r="J31" s="92"/>
      <c r="K31" s="93"/>
      <c r="L31" s="92"/>
      <c r="M31" s="93"/>
      <c r="N31" s="93"/>
      <c r="O31" s="93"/>
      <c r="P31" s="93"/>
      <c r="Q31" s="94"/>
      <c r="R31" s="98"/>
    </row>
    <row r="32" spans="1:18" s="74" customFormat="1" ht="31.2" x14ac:dyDescent="0.3">
      <c r="A32" s="96">
        <f>IF(F32="","", COUNTA($F$17:F32))</f>
        <v>10</v>
      </c>
      <c r="B32" s="75"/>
      <c r="C32" s="75"/>
      <c r="D32" s="76"/>
      <c r="E32" s="110" t="s">
        <v>61</v>
      </c>
      <c r="F32" s="105">
        <v>60183</v>
      </c>
      <c r="G32" s="103">
        <v>0.1</v>
      </c>
      <c r="H32" s="101">
        <f>F32+F32*G32</f>
        <v>66201.3</v>
      </c>
      <c r="I32" s="104" t="s">
        <v>58</v>
      </c>
      <c r="J32" s="106" t="s">
        <v>43</v>
      </c>
      <c r="K32" s="106" t="s">
        <v>43</v>
      </c>
      <c r="L32" s="107">
        <v>0</v>
      </c>
      <c r="M32" s="90">
        <v>0</v>
      </c>
      <c r="N32" s="90">
        <v>0</v>
      </c>
      <c r="O32" s="90">
        <f>H32*M32</f>
        <v>0</v>
      </c>
      <c r="P32" s="90">
        <f>H32*N32</f>
        <v>0</v>
      </c>
      <c r="Q32" s="91">
        <f>O32+P32</f>
        <v>0</v>
      </c>
      <c r="R32" s="97"/>
    </row>
    <row r="33" spans="1:18" s="74" customFormat="1" x14ac:dyDescent="0.3">
      <c r="A33" s="77"/>
      <c r="B33" s="75"/>
      <c r="C33" s="75"/>
      <c r="D33" s="76"/>
      <c r="E33" s="80" t="s">
        <v>62</v>
      </c>
      <c r="F33" s="92"/>
      <c r="G33" s="92"/>
      <c r="H33" s="102"/>
      <c r="I33" s="92"/>
      <c r="J33" s="92"/>
      <c r="K33" s="93"/>
      <c r="L33" s="92"/>
      <c r="M33" s="93"/>
      <c r="N33" s="93"/>
      <c r="O33" s="93"/>
      <c r="P33" s="93"/>
      <c r="Q33" s="94"/>
      <c r="R33" s="98"/>
    </row>
    <row r="34" spans="1:18" s="74" customFormat="1" ht="31.2" x14ac:dyDescent="0.3">
      <c r="A34" s="96">
        <f>IF(F34="","", COUNTA($F$17:F34))</f>
        <v>11</v>
      </c>
      <c r="B34" s="75"/>
      <c r="C34" s="75"/>
      <c r="D34" s="76"/>
      <c r="E34" s="110" t="s">
        <v>63</v>
      </c>
      <c r="F34" s="105">
        <v>117230</v>
      </c>
      <c r="G34" s="103">
        <v>0.1</v>
      </c>
      <c r="H34" s="101">
        <f t="shared" ref="H34:H35" si="4">F34+F34*G34</f>
        <v>128953</v>
      </c>
      <c r="I34" s="104" t="s">
        <v>58</v>
      </c>
      <c r="J34" s="106" t="s">
        <v>43</v>
      </c>
      <c r="K34" s="106" t="s">
        <v>43</v>
      </c>
      <c r="L34" s="107">
        <v>0</v>
      </c>
      <c r="M34" s="90">
        <v>0</v>
      </c>
      <c r="N34" s="90">
        <v>0</v>
      </c>
      <c r="O34" s="90">
        <f t="shared" ref="O34:O35" si="5">H34*M34</f>
        <v>0</v>
      </c>
      <c r="P34" s="90">
        <f t="shared" ref="P34:P35" si="6">H34*N34</f>
        <v>0</v>
      </c>
      <c r="Q34" s="91">
        <f t="shared" ref="Q34:Q35" si="7">O34+P34</f>
        <v>0</v>
      </c>
      <c r="R34" s="97"/>
    </row>
    <row r="35" spans="1:18" s="74" customFormat="1" ht="31.2" x14ac:dyDescent="0.3">
      <c r="A35" s="96">
        <f>IF(F35="","", COUNTA($F$17:F35))</f>
        <v>12</v>
      </c>
      <c r="B35" s="75"/>
      <c r="C35" s="75"/>
      <c r="D35" s="76"/>
      <c r="E35" s="110" t="s">
        <v>64</v>
      </c>
      <c r="F35" s="105">
        <v>1375</v>
      </c>
      <c r="G35" s="103">
        <v>0.1</v>
      </c>
      <c r="H35" s="101">
        <f t="shared" si="4"/>
        <v>1512.5</v>
      </c>
      <c r="I35" s="104" t="s">
        <v>58</v>
      </c>
      <c r="J35" s="106" t="s">
        <v>43</v>
      </c>
      <c r="K35" s="106" t="s">
        <v>43</v>
      </c>
      <c r="L35" s="107">
        <v>0</v>
      </c>
      <c r="M35" s="90">
        <v>0</v>
      </c>
      <c r="N35" s="90">
        <v>0</v>
      </c>
      <c r="O35" s="90">
        <f t="shared" si="5"/>
        <v>0</v>
      </c>
      <c r="P35" s="90">
        <f t="shared" si="6"/>
        <v>0</v>
      </c>
      <c r="Q35" s="91">
        <f t="shared" si="7"/>
        <v>0</v>
      </c>
      <c r="R35" s="97"/>
    </row>
    <row r="36" spans="1:18" s="74" customFormat="1" x14ac:dyDescent="0.3">
      <c r="A36" s="77"/>
      <c r="B36" s="75"/>
      <c r="C36" s="75"/>
      <c r="D36" s="76"/>
      <c r="E36" s="80" t="s">
        <v>65</v>
      </c>
      <c r="F36" s="92"/>
      <c r="G36" s="92"/>
      <c r="H36" s="102"/>
      <c r="I36" s="92"/>
      <c r="J36" s="92"/>
      <c r="K36" s="93"/>
      <c r="L36" s="92"/>
      <c r="M36" s="93"/>
      <c r="N36" s="93"/>
      <c r="O36" s="93"/>
      <c r="P36" s="93"/>
      <c r="Q36" s="94"/>
      <c r="R36" s="98"/>
    </row>
    <row r="37" spans="1:18" s="74" customFormat="1" ht="31.2" x14ac:dyDescent="0.3">
      <c r="A37" s="96">
        <f>IF(F37="","", COUNTA($F$17:F37))</f>
        <v>13</v>
      </c>
      <c r="B37" s="75"/>
      <c r="C37" s="75"/>
      <c r="D37" s="76"/>
      <c r="E37" s="110" t="s">
        <v>66</v>
      </c>
      <c r="F37" s="105">
        <v>1056</v>
      </c>
      <c r="G37" s="103">
        <v>0.1</v>
      </c>
      <c r="H37" s="101">
        <f t="shared" ref="H37:H39" si="8">F37+F37*G37</f>
        <v>1161.5999999999999</v>
      </c>
      <c r="I37" s="104" t="s">
        <v>58</v>
      </c>
      <c r="J37" s="106" t="s">
        <v>43</v>
      </c>
      <c r="K37" s="106" t="s">
        <v>43</v>
      </c>
      <c r="L37" s="107">
        <v>0</v>
      </c>
      <c r="M37" s="90">
        <v>0</v>
      </c>
      <c r="N37" s="90">
        <v>0</v>
      </c>
      <c r="O37" s="90">
        <f t="shared" ref="O37:O39" si="9">H37*M37</f>
        <v>0</v>
      </c>
      <c r="P37" s="90">
        <f t="shared" ref="P37:P39" si="10">H37*N37</f>
        <v>0</v>
      </c>
      <c r="Q37" s="91">
        <f t="shared" ref="Q37:Q39" si="11">O37+P37</f>
        <v>0</v>
      </c>
      <c r="R37" s="97"/>
    </row>
    <row r="38" spans="1:18" s="74" customFormat="1" ht="31.2" x14ac:dyDescent="0.3">
      <c r="A38" s="96">
        <f>IF(F38="","", COUNTA($F$17:F38))</f>
        <v>14</v>
      </c>
      <c r="B38" s="75"/>
      <c r="C38" s="75"/>
      <c r="D38" s="76"/>
      <c r="E38" s="110" t="s">
        <v>67</v>
      </c>
      <c r="F38" s="105">
        <v>660</v>
      </c>
      <c r="G38" s="103">
        <v>0.1</v>
      </c>
      <c r="H38" s="101">
        <f t="shared" si="8"/>
        <v>726</v>
      </c>
      <c r="I38" s="104" t="s">
        <v>58</v>
      </c>
      <c r="J38" s="106" t="s">
        <v>43</v>
      </c>
      <c r="K38" s="106" t="s">
        <v>43</v>
      </c>
      <c r="L38" s="107">
        <v>0</v>
      </c>
      <c r="M38" s="90">
        <v>0</v>
      </c>
      <c r="N38" s="90">
        <v>0</v>
      </c>
      <c r="O38" s="90">
        <f t="shared" si="9"/>
        <v>0</v>
      </c>
      <c r="P38" s="90">
        <f t="shared" si="10"/>
        <v>0</v>
      </c>
      <c r="Q38" s="91">
        <f t="shared" si="11"/>
        <v>0</v>
      </c>
      <c r="R38" s="97"/>
    </row>
    <row r="39" spans="1:18" s="74" customFormat="1" ht="31.2" x14ac:dyDescent="0.3">
      <c r="A39" s="96">
        <f>IF(F39="","", COUNTA($F$17:F39))</f>
        <v>15</v>
      </c>
      <c r="B39" s="75"/>
      <c r="C39" s="75"/>
      <c r="D39" s="76"/>
      <c r="E39" s="110" t="s">
        <v>68</v>
      </c>
      <c r="F39" s="105">
        <v>671</v>
      </c>
      <c r="G39" s="103">
        <v>0.1</v>
      </c>
      <c r="H39" s="101">
        <f t="shared" si="8"/>
        <v>738.1</v>
      </c>
      <c r="I39" s="104" t="s">
        <v>58</v>
      </c>
      <c r="J39" s="106" t="s">
        <v>43</v>
      </c>
      <c r="K39" s="106" t="s">
        <v>43</v>
      </c>
      <c r="L39" s="107">
        <v>0</v>
      </c>
      <c r="M39" s="90">
        <v>0</v>
      </c>
      <c r="N39" s="90">
        <v>0</v>
      </c>
      <c r="O39" s="90">
        <f t="shared" si="9"/>
        <v>0</v>
      </c>
      <c r="P39" s="90">
        <f t="shared" si="10"/>
        <v>0</v>
      </c>
      <c r="Q39" s="91">
        <f t="shared" si="11"/>
        <v>0</v>
      </c>
      <c r="R39" s="97"/>
    </row>
    <row r="40" spans="1:18" s="74" customFormat="1" x14ac:dyDescent="0.3">
      <c r="A40" s="77"/>
      <c r="B40" s="75"/>
      <c r="C40" s="75"/>
      <c r="D40" s="76"/>
      <c r="E40" s="80" t="s">
        <v>69</v>
      </c>
      <c r="F40" s="92"/>
      <c r="G40" s="92"/>
      <c r="H40" s="102"/>
      <c r="I40" s="92"/>
      <c r="J40" s="92"/>
      <c r="K40" s="93"/>
      <c r="L40" s="92"/>
      <c r="M40" s="93"/>
      <c r="N40" s="93"/>
      <c r="O40" s="93"/>
      <c r="P40" s="93"/>
      <c r="Q40" s="94"/>
      <c r="R40" s="98"/>
    </row>
    <row r="41" spans="1:18" s="74" customFormat="1" ht="31.2" x14ac:dyDescent="0.3">
      <c r="A41" s="96">
        <f>IF(F41="","", COUNTA($F$17:F41))</f>
        <v>16</v>
      </c>
      <c r="B41" s="75"/>
      <c r="C41" s="75"/>
      <c r="D41" s="76"/>
      <c r="E41" s="110" t="s">
        <v>70</v>
      </c>
      <c r="F41" s="105">
        <v>88935</v>
      </c>
      <c r="G41" s="103">
        <v>0.1</v>
      </c>
      <c r="H41" s="101">
        <f>F41+F41*G41</f>
        <v>97828.5</v>
      </c>
      <c r="I41" s="104" t="s">
        <v>58</v>
      </c>
      <c r="J41" s="106" t="s">
        <v>43</v>
      </c>
      <c r="K41" s="106" t="s">
        <v>43</v>
      </c>
      <c r="L41" s="107">
        <v>0</v>
      </c>
      <c r="M41" s="90">
        <v>0</v>
      </c>
      <c r="N41" s="90">
        <v>0</v>
      </c>
      <c r="O41" s="90">
        <f>H41*M41</f>
        <v>0</v>
      </c>
      <c r="P41" s="90">
        <f>H41*N41</f>
        <v>0</v>
      </c>
      <c r="Q41" s="91">
        <f>O41+P41</f>
        <v>0</v>
      </c>
      <c r="R41" s="97"/>
    </row>
    <row r="42" spans="1:18" s="74" customFormat="1" x14ac:dyDescent="0.3">
      <c r="A42" s="77"/>
      <c r="B42" s="75"/>
      <c r="C42" s="75"/>
      <c r="D42" s="76"/>
      <c r="E42" s="78" t="s">
        <v>71</v>
      </c>
      <c r="F42" s="92"/>
      <c r="G42" s="92"/>
      <c r="H42" s="102"/>
      <c r="I42" s="92"/>
      <c r="J42" s="92"/>
      <c r="K42" s="93"/>
      <c r="L42" s="92"/>
      <c r="M42" s="93"/>
      <c r="N42" s="93"/>
      <c r="O42" s="93"/>
      <c r="P42" s="93"/>
      <c r="Q42" s="94"/>
      <c r="R42" s="98"/>
    </row>
    <row r="43" spans="1:18" s="74" customFormat="1" x14ac:dyDescent="0.3">
      <c r="A43" s="96">
        <f>IF(F43="","", COUNTA($F$17:F43))</f>
        <v>17</v>
      </c>
      <c r="B43" s="75"/>
      <c r="C43" s="75"/>
      <c r="D43" s="76"/>
      <c r="E43" s="110" t="s">
        <v>72</v>
      </c>
      <c r="F43" s="105">
        <v>98</v>
      </c>
      <c r="G43" s="103">
        <v>0</v>
      </c>
      <c r="H43" s="101">
        <f>F43+G43*F43</f>
        <v>98</v>
      </c>
      <c r="I43" s="100" t="s">
        <v>57</v>
      </c>
      <c r="J43" s="106" t="s">
        <v>43</v>
      </c>
      <c r="K43" s="106" t="s">
        <v>43</v>
      </c>
      <c r="L43" s="107">
        <v>0</v>
      </c>
      <c r="M43" s="90">
        <v>0</v>
      </c>
      <c r="N43" s="90">
        <v>0</v>
      </c>
      <c r="O43" s="90">
        <f>H43*M43</f>
        <v>0</v>
      </c>
      <c r="P43" s="90">
        <f>H43*N43</f>
        <v>0</v>
      </c>
      <c r="Q43" s="91">
        <f>O43+P43</f>
        <v>0</v>
      </c>
      <c r="R43" s="97"/>
    </row>
    <row r="44" spans="1:18" s="74" customFormat="1" x14ac:dyDescent="0.3">
      <c r="A44" s="77"/>
      <c r="B44" s="75"/>
      <c r="C44" s="75"/>
      <c r="D44" s="76"/>
      <c r="E44" s="80" t="s">
        <v>73</v>
      </c>
      <c r="F44" s="92"/>
      <c r="G44" s="92"/>
      <c r="H44" s="102"/>
      <c r="I44" s="92"/>
      <c r="J44" s="92"/>
      <c r="K44" s="93"/>
      <c r="L44" s="92"/>
      <c r="M44" s="93"/>
      <c r="N44" s="93"/>
      <c r="O44" s="93"/>
      <c r="P44" s="93"/>
      <c r="Q44" s="94"/>
      <c r="R44" s="98"/>
    </row>
    <row r="45" spans="1:18" s="74" customFormat="1" x14ac:dyDescent="0.3">
      <c r="A45" s="96">
        <f>IF(F45="","", COUNTA($F$17:F45))</f>
        <v>18</v>
      </c>
      <c r="B45" s="75"/>
      <c r="C45" s="75"/>
      <c r="D45" s="76"/>
      <c r="E45" s="110" t="s">
        <v>74</v>
      </c>
      <c r="F45" s="105">
        <v>3449</v>
      </c>
      <c r="G45" s="103">
        <v>0.1</v>
      </c>
      <c r="H45" s="101">
        <f>G45*F45+F45</f>
        <v>3793.9</v>
      </c>
      <c r="I45" s="104" t="s">
        <v>75</v>
      </c>
      <c r="J45" s="106" t="s">
        <v>43</v>
      </c>
      <c r="K45" s="106" t="s">
        <v>43</v>
      </c>
      <c r="L45" s="107">
        <v>0</v>
      </c>
      <c r="M45" s="90">
        <v>0</v>
      </c>
      <c r="N45" s="90">
        <v>0</v>
      </c>
      <c r="O45" s="90">
        <f>H45*M45</f>
        <v>0</v>
      </c>
      <c r="P45" s="90">
        <f>H45*N45</f>
        <v>0</v>
      </c>
      <c r="Q45" s="91">
        <f t="shared" ref="Q45" si="12">O45+P45</f>
        <v>0</v>
      </c>
      <c r="R45" s="97"/>
    </row>
    <row r="46" spans="1:18" x14ac:dyDescent="0.3">
      <c r="A46" s="62"/>
      <c r="B46" s="27"/>
      <c r="C46" s="27"/>
      <c r="D46" s="28"/>
      <c r="E46" s="27"/>
      <c r="F46" s="10"/>
      <c r="G46" s="10"/>
      <c r="H46" s="11"/>
      <c r="I46" s="10"/>
      <c r="J46" s="10"/>
      <c r="K46" s="81"/>
      <c r="L46" s="10"/>
      <c r="M46" s="29"/>
      <c r="N46" s="29"/>
      <c r="O46" s="29"/>
      <c r="P46" s="29"/>
      <c r="Q46" s="29"/>
      <c r="R46" s="67"/>
    </row>
    <row r="47" spans="1:18" ht="17.399999999999999" x14ac:dyDescent="0.3">
      <c r="A47" s="62" t="str">
        <f>IF(F47="","", COUNTA($F$17:F47))</f>
        <v/>
      </c>
      <c r="B47" s="14"/>
      <c r="C47" s="14"/>
      <c r="D47" s="15"/>
      <c r="E47" s="115" t="s">
        <v>18</v>
      </c>
      <c r="F47" s="16"/>
      <c r="G47" s="16"/>
      <c r="H47" s="17"/>
      <c r="I47" s="16"/>
      <c r="J47" s="16"/>
      <c r="K47" s="115">
        <f>SUM(K30:K46)</f>
        <v>0</v>
      </c>
      <c r="L47" s="16"/>
      <c r="M47" s="72"/>
      <c r="N47" s="72"/>
      <c r="O47" s="116">
        <f>SUM(O30:O46)</f>
        <v>0</v>
      </c>
      <c r="P47" s="116">
        <f>SUM(P30:P46)</f>
        <v>0</v>
      </c>
      <c r="Q47" s="73"/>
      <c r="R47" s="116">
        <f>SUM(Q30:Q46)</f>
        <v>0</v>
      </c>
    </row>
    <row r="48" spans="1:18" x14ac:dyDescent="0.3">
      <c r="A48" s="62" t="str">
        <f>IF(F48="","", COUNTA($F$17:F48))</f>
        <v/>
      </c>
      <c r="B48" s="20"/>
      <c r="C48" s="20"/>
      <c r="D48" s="21"/>
      <c r="E48" s="22"/>
      <c r="F48" s="23"/>
      <c r="G48" s="23"/>
      <c r="H48" s="24"/>
      <c r="I48" s="23"/>
      <c r="J48" s="23"/>
      <c r="K48" s="93"/>
      <c r="L48" s="23"/>
      <c r="M48" s="25"/>
      <c r="N48" s="25"/>
      <c r="O48" s="25"/>
      <c r="P48" s="25"/>
      <c r="Q48" s="26"/>
      <c r="R48" s="66"/>
    </row>
    <row r="49" spans="1:18" x14ac:dyDescent="0.3">
      <c r="A49" s="65"/>
      <c r="B49" s="20"/>
      <c r="C49" s="20"/>
      <c r="D49" s="21"/>
      <c r="E49" s="22"/>
      <c r="F49" s="23"/>
      <c r="G49" s="23"/>
      <c r="H49" s="24"/>
      <c r="I49" s="23"/>
      <c r="J49" s="23"/>
      <c r="K49" s="93"/>
      <c r="L49" s="23"/>
      <c r="M49" s="25"/>
      <c r="N49" s="25"/>
      <c r="O49" s="25"/>
      <c r="P49" s="25"/>
      <c r="Q49" s="26"/>
      <c r="R49" s="66"/>
    </row>
    <row r="50" spans="1:18" x14ac:dyDescent="0.3">
      <c r="A50" s="59"/>
      <c r="B50" s="39"/>
      <c r="C50" s="39"/>
      <c r="D50" s="38"/>
      <c r="E50" s="40"/>
      <c r="F50" s="41"/>
      <c r="G50" s="41"/>
      <c r="H50" s="41"/>
      <c r="I50" s="41"/>
      <c r="J50" s="41"/>
      <c r="K50" s="99"/>
      <c r="L50" s="41"/>
      <c r="M50" s="42"/>
      <c r="N50" s="128"/>
      <c r="O50" s="128"/>
      <c r="P50" s="128"/>
      <c r="Q50" s="128"/>
      <c r="R50" s="129"/>
    </row>
    <row r="51" spans="1:18" x14ac:dyDescent="0.3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2"/>
    </row>
    <row r="52" spans="1:18" ht="14.4" x14ac:dyDescent="0.3">
      <c r="A52" s="137" t="s">
        <v>19</v>
      </c>
      <c r="B52" s="137"/>
      <c r="C52" s="137"/>
      <c r="D52" s="137"/>
      <c r="E52" s="137"/>
      <c r="F52" s="137"/>
      <c r="G52" s="137"/>
      <c r="H52" s="137"/>
      <c r="I52" s="137"/>
      <c r="J52" s="117"/>
      <c r="K52" s="118"/>
      <c r="L52" s="117"/>
      <c r="M52" s="118"/>
      <c r="N52" s="118"/>
      <c r="O52" s="118"/>
      <c r="P52" s="118"/>
      <c r="Q52" s="118">
        <f>SUM(Q16:Q51)</f>
        <v>0</v>
      </c>
      <c r="R52" s="118">
        <f>SUM(R16:R51)</f>
        <v>0</v>
      </c>
    </row>
    <row r="53" spans="1:18" ht="14.4" x14ac:dyDescent="0.3">
      <c r="A53" s="137" t="s">
        <v>20</v>
      </c>
      <c r="B53" s="137"/>
      <c r="C53" s="137"/>
      <c r="D53" s="137"/>
      <c r="E53" s="137"/>
      <c r="F53" s="137"/>
      <c r="G53" s="137"/>
      <c r="H53" s="137"/>
      <c r="I53" s="137"/>
      <c r="J53" s="117"/>
      <c r="K53" s="118"/>
      <c r="L53" s="117"/>
      <c r="M53" s="119">
        <v>0.25</v>
      </c>
      <c r="N53" s="118"/>
      <c r="O53" s="118"/>
      <c r="P53" s="118"/>
      <c r="Q53" s="118">
        <f>M53*Q52</f>
        <v>0</v>
      </c>
      <c r="R53" s="118">
        <f>M53*R52</f>
        <v>0</v>
      </c>
    </row>
    <row r="54" spans="1:18" ht="14.4" x14ac:dyDescent="0.3">
      <c r="A54" s="137" t="s">
        <v>21</v>
      </c>
      <c r="B54" s="137"/>
      <c r="C54" s="137"/>
      <c r="D54" s="137"/>
      <c r="E54" s="137"/>
      <c r="F54" s="137"/>
      <c r="G54" s="137"/>
      <c r="H54" s="137"/>
      <c r="I54" s="137"/>
      <c r="J54" s="117"/>
      <c r="K54" s="118"/>
      <c r="L54" s="117"/>
      <c r="M54" s="118"/>
      <c r="N54" s="118"/>
      <c r="O54" s="118"/>
      <c r="P54" s="118"/>
      <c r="Q54" s="118">
        <f>SUM(Q52:Q53)</f>
        <v>0</v>
      </c>
      <c r="R54" s="118">
        <f>SUM(R52:R53)</f>
        <v>0</v>
      </c>
    </row>
    <row r="55" spans="1:18" ht="14.4" x14ac:dyDescent="0.3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1:18" ht="14.4" customHeight="1" x14ac:dyDescent="0.3">
      <c r="A56" s="138" t="s">
        <v>22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40"/>
    </row>
    <row r="57" spans="1:18" ht="14.4" customHeight="1" thickBot="1" x14ac:dyDescent="0.35">
      <c r="A57" s="141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3"/>
    </row>
  </sheetData>
  <mergeCells count="17">
    <mergeCell ref="A55:R55"/>
    <mergeCell ref="A52:I52"/>
    <mergeCell ref="A53:I53"/>
    <mergeCell ref="A54:I54"/>
    <mergeCell ref="A56:R57"/>
    <mergeCell ref="A2:R2"/>
    <mergeCell ref="E12:R13"/>
    <mergeCell ref="N14:R14"/>
    <mergeCell ref="A51:R51"/>
    <mergeCell ref="G5:H5"/>
    <mergeCell ref="I5:R5"/>
    <mergeCell ref="G7:H7"/>
    <mergeCell ref="I7:R7"/>
    <mergeCell ref="G8:H8"/>
    <mergeCell ref="I8:R8"/>
    <mergeCell ref="A11:R11"/>
    <mergeCell ref="N50:R5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44" t="s">
        <v>30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3" x14ac:dyDescent="0.3">
      <c r="A2" s="46" t="s">
        <v>31</v>
      </c>
      <c r="B2" s="146" t="s">
        <v>77</v>
      </c>
      <c r="C2" s="146"/>
      <c r="D2" s="146"/>
      <c r="E2" s="146"/>
      <c r="F2" s="146"/>
      <c r="G2" s="47"/>
      <c r="H2" s="47"/>
      <c r="I2" s="47"/>
      <c r="J2" s="48"/>
    </row>
    <row r="3" spans="1:13" x14ac:dyDescent="0.3">
      <c r="A3" s="46" t="s">
        <v>36</v>
      </c>
      <c r="B3" s="147"/>
      <c r="C3" s="147"/>
      <c r="D3" s="147"/>
      <c r="E3" s="147"/>
      <c r="F3" s="147"/>
      <c r="G3" s="49"/>
      <c r="H3" s="49"/>
      <c r="I3" s="49"/>
      <c r="J3" s="50"/>
    </row>
    <row r="4" spans="1:13" x14ac:dyDescent="0.3">
      <c r="A4" s="46" t="s">
        <v>37</v>
      </c>
      <c r="B4" s="147"/>
      <c r="C4" s="147"/>
      <c r="D4" s="147"/>
      <c r="E4" s="147"/>
      <c r="F4" s="147"/>
      <c r="G4" s="49"/>
      <c r="H4" s="49"/>
      <c r="I4" s="49"/>
      <c r="J4" s="50"/>
    </row>
    <row r="5" spans="1:13" x14ac:dyDescent="0.3">
      <c r="A5" s="46" t="s">
        <v>38</v>
      </c>
      <c r="B5" s="147"/>
      <c r="C5" s="147"/>
      <c r="D5" s="147"/>
      <c r="E5" s="147"/>
      <c r="F5" s="147"/>
      <c r="G5" s="49"/>
      <c r="H5" s="49"/>
      <c r="I5" s="49"/>
      <c r="J5" s="50"/>
    </row>
    <row r="6" spans="1:13" x14ac:dyDescent="0.3">
      <c r="A6" s="43"/>
      <c r="B6" s="44"/>
      <c r="C6" s="44"/>
      <c r="D6" s="49"/>
      <c r="E6" s="49"/>
      <c r="F6" s="49"/>
      <c r="G6" s="49"/>
      <c r="H6" s="49"/>
      <c r="I6" s="49"/>
      <c r="J6" s="50"/>
    </row>
    <row r="7" spans="1:13" x14ac:dyDescent="0.3">
      <c r="A7" s="43"/>
      <c r="B7" s="44"/>
      <c r="C7" s="44"/>
      <c r="D7" s="49"/>
      <c r="E7" s="49"/>
      <c r="F7" s="49"/>
      <c r="G7" s="49"/>
      <c r="H7" s="49"/>
      <c r="I7" s="49"/>
      <c r="J7" s="50"/>
    </row>
    <row r="8" spans="1:13" x14ac:dyDescent="0.3">
      <c r="A8" s="43"/>
      <c r="B8" s="44"/>
      <c r="C8" s="44"/>
      <c r="D8" s="49"/>
      <c r="E8" s="49"/>
      <c r="F8" s="49"/>
      <c r="G8" s="49"/>
      <c r="H8" s="49"/>
      <c r="I8" s="49"/>
      <c r="J8" s="50"/>
    </row>
    <row r="9" spans="1:13" x14ac:dyDescent="0.3">
      <c r="A9" s="120" t="s">
        <v>32</v>
      </c>
      <c r="B9" s="148"/>
      <c r="C9" s="149"/>
      <c r="D9" s="149"/>
      <c r="E9" s="150"/>
      <c r="F9" s="145">
        <f ca="1">TODAY()</f>
        <v>45680</v>
      </c>
      <c r="G9" s="145"/>
      <c r="H9" s="145"/>
      <c r="I9" s="145"/>
      <c r="J9" s="145"/>
      <c r="K9" s="30"/>
      <c r="L9" s="30"/>
      <c r="M9" s="30"/>
    </row>
    <row r="10" spans="1:13" x14ac:dyDescent="0.3">
      <c r="A10" s="120" t="s">
        <v>29</v>
      </c>
      <c r="B10" s="144" t="s">
        <v>8</v>
      </c>
      <c r="C10" s="144"/>
      <c r="D10" s="144"/>
      <c r="E10" s="144"/>
      <c r="F10" s="144"/>
      <c r="G10" s="121" t="s">
        <v>53</v>
      </c>
      <c r="H10" s="121" t="s">
        <v>54</v>
      </c>
      <c r="I10" s="121" t="s">
        <v>55</v>
      </c>
      <c r="J10" s="121" t="s">
        <v>56</v>
      </c>
    </row>
    <row r="11" spans="1:13" x14ac:dyDescent="0.3">
      <c r="A11" s="45">
        <v>10000</v>
      </c>
      <c r="B11" s="151" t="s">
        <v>33</v>
      </c>
      <c r="C11" s="152"/>
      <c r="D11" s="152"/>
      <c r="E11" s="152"/>
      <c r="F11" s="153"/>
      <c r="G11" s="113">
        <f>'TAKEOFF BREAKDOWN'!K27</f>
        <v>0</v>
      </c>
      <c r="H11" s="71">
        <f>'TAKEOFF BREAKDOWN'!O27</f>
        <v>0</v>
      </c>
      <c r="I11" s="71">
        <f>'TAKEOFF BREAKDOWN'!P27</f>
        <v>0</v>
      </c>
      <c r="J11" s="71">
        <f>I11+H11</f>
        <v>0</v>
      </c>
    </row>
    <row r="12" spans="1:13" x14ac:dyDescent="0.3">
      <c r="A12" s="45">
        <v>90000</v>
      </c>
      <c r="B12" s="151" t="s">
        <v>34</v>
      </c>
      <c r="C12" s="152"/>
      <c r="D12" s="152"/>
      <c r="E12" s="152"/>
      <c r="F12" s="153"/>
      <c r="G12" s="113">
        <f>'TAKEOFF BREAKDOWN'!K47</f>
        <v>0</v>
      </c>
      <c r="H12" s="71">
        <f>'TAKEOFF BREAKDOWN'!O47</f>
        <v>0</v>
      </c>
      <c r="I12" s="71">
        <f>'TAKEOFF BREAKDOWN'!P47</f>
        <v>0</v>
      </c>
      <c r="J12" s="71">
        <f t="shared" ref="J12" si="0">I12+H12</f>
        <v>0</v>
      </c>
      <c r="M12" t="s">
        <v>35</v>
      </c>
    </row>
    <row r="13" spans="1:13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</row>
    <row r="14" spans="1:13" x14ac:dyDescent="0.3">
      <c r="A14" s="144" t="s">
        <v>19</v>
      </c>
      <c r="B14" s="144"/>
      <c r="C14" s="144"/>
      <c r="D14" s="144"/>
      <c r="E14" s="144"/>
      <c r="F14" s="120"/>
      <c r="G14" s="122" t="s">
        <v>43</v>
      </c>
      <c r="H14" s="123">
        <f>SUM(H11:H12)</f>
        <v>0</v>
      </c>
      <c r="I14" s="123">
        <f>SUM(I11:I12)</f>
        <v>0</v>
      </c>
      <c r="J14" s="123">
        <f>SUM(J11:J12)</f>
        <v>0</v>
      </c>
    </row>
    <row r="15" spans="1:13" x14ac:dyDescent="0.3">
      <c r="A15" s="144" t="s">
        <v>20</v>
      </c>
      <c r="B15" s="144"/>
      <c r="C15" s="144"/>
      <c r="D15" s="144"/>
      <c r="E15" s="144"/>
      <c r="F15" s="124">
        <v>0.25</v>
      </c>
      <c r="G15" s="123"/>
      <c r="H15" s="123"/>
      <c r="I15" s="123">
        <f>F15*J14</f>
        <v>0</v>
      </c>
      <c r="J15" s="123">
        <f>I15</f>
        <v>0</v>
      </c>
    </row>
    <row r="16" spans="1:13" x14ac:dyDescent="0.3">
      <c r="A16" s="144" t="s">
        <v>21</v>
      </c>
      <c r="B16" s="144"/>
      <c r="C16" s="144"/>
      <c r="D16" s="144"/>
      <c r="E16" s="144"/>
      <c r="F16" s="120"/>
      <c r="G16" s="123"/>
      <c r="H16" s="123"/>
      <c r="I16" s="123"/>
      <c r="J16" s="123">
        <f>J14+J15</f>
        <v>0</v>
      </c>
    </row>
  </sheetData>
  <mergeCells count="13">
    <mergeCell ref="B10:F10"/>
    <mergeCell ref="B11:F11"/>
    <mergeCell ref="B12:F12"/>
    <mergeCell ref="A16:E16"/>
    <mergeCell ref="A15:E15"/>
    <mergeCell ref="A14:E14"/>
    <mergeCell ref="A1:J1"/>
    <mergeCell ref="F9:J9"/>
    <mergeCell ref="B2:F2"/>
    <mergeCell ref="B3:F3"/>
    <mergeCell ref="B4:F4"/>
    <mergeCell ref="B5:F5"/>
    <mergeCell ref="B9:E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124879-C998-4579-97D2-AD2C69FD1F6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{29124879-C998-4579-97D2-AD2C69FD1F68}</vt:lpwstr>
  </property>
</Properties>
</file>