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BREAKDOWN'!$I$1:$I$68</definedName>
  </definedNames>
  <calcPr calcId="162913"/>
</workbook>
</file>

<file path=xl/calcChain.xml><?xml version="1.0" encoding="utf-8"?>
<calcChain xmlns="http://schemas.openxmlformats.org/spreadsheetml/2006/main">
  <c r="K27" i="1" l="1"/>
  <c r="G11" i="2" s="1"/>
  <c r="K58" i="1"/>
  <c r="G12" i="2" s="1"/>
  <c r="A56" i="1"/>
  <c r="A54" i="1"/>
  <c r="A53" i="1"/>
  <c r="A52" i="1"/>
  <c r="A51" i="1"/>
  <c r="A50" i="1"/>
  <c r="A49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17" i="1"/>
  <c r="H56" i="1"/>
  <c r="H54" i="1"/>
  <c r="O54" i="1" s="1"/>
  <c r="H53" i="1"/>
  <c r="H52" i="1"/>
  <c r="O52" i="1" s="1"/>
  <c r="H51" i="1"/>
  <c r="H50" i="1"/>
  <c r="O50" i="1" s="1"/>
  <c r="H49" i="1"/>
  <c r="H47" i="1"/>
  <c r="O47" i="1" s="1"/>
  <c r="H46" i="1"/>
  <c r="H45" i="1"/>
  <c r="O45" i="1" s="1"/>
  <c r="H44" i="1"/>
  <c r="H43" i="1"/>
  <c r="O43" i="1" s="1"/>
  <c r="H42" i="1"/>
  <c r="H41" i="1"/>
  <c r="O41" i="1" s="1"/>
  <c r="H40" i="1"/>
  <c r="P40" i="1" s="1"/>
  <c r="H39" i="1"/>
  <c r="P39" i="1" s="1"/>
  <c r="H38" i="1"/>
  <c r="P38" i="1" s="1"/>
  <c r="H37" i="1"/>
  <c r="P37" i="1" s="1"/>
  <c r="H36" i="1"/>
  <c r="P36" i="1" s="1"/>
  <c r="H35" i="1"/>
  <c r="P35" i="1" s="1"/>
  <c r="H34" i="1"/>
  <c r="P34" i="1" s="1"/>
  <c r="H33" i="1"/>
  <c r="P33" i="1" s="1"/>
  <c r="H32" i="1"/>
  <c r="P32" i="1" s="1"/>
  <c r="H31" i="1"/>
  <c r="P31" i="1" s="1"/>
  <c r="P41" i="1" l="1"/>
  <c r="Q41" i="1" s="1"/>
  <c r="P43" i="1"/>
  <c r="Q43" i="1" s="1"/>
  <c r="P52" i="1"/>
  <c r="Q52" i="1" s="1"/>
  <c r="P50" i="1"/>
  <c r="Q50" i="1" s="1"/>
  <c r="P47" i="1"/>
  <c r="Q47" i="1" s="1"/>
  <c r="P45" i="1"/>
  <c r="Q45" i="1" s="1"/>
  <c r="P54" i="1"/>
  <c r="Q54" i="1" s="1"/>
  <c r="O51" i="1"/>
  <c r="P51" i="1"/>
  <c r="O46" i="1"/>
  <c r="P46" i="1"/>
  <c r="O56" i="1"/>
  <c r="P56" i="1"/>
  <c r="O42" i="1"/>
  <c r="P42" i="1"/>
  <c r="O49" i="1"/>
  <c r="P49" i="1"/>
  <c r="O44" i="1"/>
  <c r="P44" i="1"/>
  <c r="O53" i="1"/>
  <c r="P53" i="1"/>
  <c r="O31" i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Q31" i="1" l="1"/>
  <c r="O58" i="1"/>
  <c r="H12" i="2" s="1"/>
  <c r="P58" i="1"/>
  <c r="I12" i="2" s="1"/>
  <c r="Q49" i="1"/>
  <c r="Q46" i="1"/>
  <c r="Q44" i="1"/>
  <c r="Q42" i="1"/>
  <c r="Q53" i="1"/>
  <c r="Q51" i="1"/>
  <c r="Q56" i="1"/>
  <c r="R58" i="1" l="1"/>
  <c r="J12" i="2" l="1"/>
  <c r="A59" i="1" l="1"/>
  <c r="A58" i="1"/>
  <c r="A57" i="1"/>
  <c r="A29" i="1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14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63" i="1" l="1"/>
  <c r="Q64" i="1" s="1"/>
  <c r="Q65" i="1" s="1"/>
  <c r="R27" i="1"/>
  <c r="R63" i="1" s="1"/>
  <c r="O27" i="1"/>
  <c r="H11" i="2" s="1"/>
  <c r="H14" i="2" l="1"/>
  <c r="J11" i="2"/>
  <c r="J14" i="2" s="1"/>
  <c r="I15" i="2" s="1"/>
  <c r="J15" i="2" s="1"/>
  <c r="J16" i="2" s="1"/>
  <c r="R64" i="1"/>
  <c r="R65" i="1" s="1"/>
</calcChain>
</file>

<file path=xl/sharedStrings.xml><?xml version="1.0" encoding="utf-8"?>
<sst xmlns="http://schemas.openxmlformats.org/spreadsheetml/2006/main" count="187" uniqueCount="86">
  <si>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</si>
  <si>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</si>
  <si>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</si>
  <si>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</si>
  <si>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</si>
  <si>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</si>
  <si>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</si>
  <si>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</si>
  <si>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</si>
  <si>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</si>
  <si>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</si>
  <si>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</si>
  <si>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</si>
  <si>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</si>
  <si>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</si>
  <si>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</si>
  <si>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</si>
  <si>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DIVISION 08 - OPENINGS</t>
  </si>
  <si>
    <t>Subtotal (Doors and Windows)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</si>
  <si>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</si>
  <si>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</si>
  <si>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</si>
  <si>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</si>
  <si>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</si>
  <si>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</si>
  <si>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</si>
  <si>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</si>
  <si>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</si>
  <si>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</si>
  <si>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</si>
  <si>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</si>
  <si>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</si>
  <si>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</si>
  <si>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</si>
  <si>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 xml:space="preserve">OPENINGS </t>
  </si>
  <si>
    <t>Project ID:</t>
  </si>
  <si>
    <t>Scope:</t>
  </si>
  <si>
    <t xml:space="preserve">No. Of Floors: </t>
  </si>
  <si>
    <t>LS</t>
  </si>
  <si>
    <t>UNIT MANHOUR</t>
  </si>
  <si>
    <t>HOURLY WAGE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</si>
  <si>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</si>
  <si>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</si>
  <si>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</si>
  <si>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</si>
  <si>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</si>
  <si>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</si>
  <si>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</si>
  <si>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</si>
  <si>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</si>
  <si>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</si>
  <si>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</si>
  <si>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</si>
  <si>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</si>
  <si>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</si>
  <si>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</si>
  <si>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>EA</t>
  </si>
  <si>
    <t xml:space="preserve">DOORS </t>
  </si>
  <si>
    <t xml:space="preserve">3' wide X 7' height X 1-3/4" solid core wooden door w/ hollow metal doors   </t>
  </si>
  <si>
    <t>3' wide X 7' height X 1-3/4" hollw metal door w/ hollow metal doors</t>
  </si>
  <si>
    <t>3' wide X 7' height X 1-3/4" solid core wooden door w/ hollow metal doors</t>
  </si>
  <si>
    <t>3' wide X 7' height X 1-3/4" alum. door w/ alum. frame</t>
  </si>
  <si>
    <t>5'-8" wide X 7' height X 1-3/4" solid core wooden door w/ hollow metal doors</t>
  </si>
  <si>
    <t>3' wide X 7' height X 1-3/4" hollow metal door w/ hollow metal doors</t>
  </si>
  <si>
    <t>2' wide X 7' height X 1-3/4" hollow metal door w/ hollow metal doors</t>
  </si>
  <si>
    <t>3'-4" wide X 7' height X 1-3/4" solid core wooden door w/ hollow metal doors</t>
  </si>
  <si>
    <t>3' wide X 2' height X 1-3/4" solid core wooden door w/ hollow metal doors</t>
  </si>
  <si>
    <t>3'-6" wide X 7' height X 1-3/4" hollow metal door w/ hollow metal doors</t>
  </si>
  <si>
    <t>(2)3' wide X 7' height X 1-3/4" solid core wooden pair door w/ hollow metal doors</t>
  </si>
  <si>
    <t>3' wide X 6'-8" height X 1-3/4" solid core wooden door w/ hollow metal doors</t>
  </si>
  <si>
    <t>4' wide X 7' height X 1-3/4" alum. door w/ alum. frame</t>
  </si>
  <si>
    <t>3'-4" wide X 7' height X 1-3/4" alum. door w/ alum. frame</t>
  </si>
  <si>
    <t>4'-8" wide X 4'-8" height X 1-3/4" alum. door w/ alum. Frame</t>
  </si>
  <si>
    <t>1'-0" wide X 1'-2" height X 1-3/4" alum. door w/ alum. frame</t>
  </si>
  <si>
    <t>1'-0" wide X 1'-8" height X 1-3/4" alum. door w/ alum. frame</t>
  </si>
  <si>
    <t>WINDOWS</t>
  </si>
  <si>
    <t>A: 4'-2" wide X 7' height exterior storefront windows w/ tempered glass</t>
  </si>
  <si>
    <t>B: 4'-11" wide X 8'-10 height exterior storefront windows w/ tempered glass</t>
  </si>
  <si>
    <t>C: 20'-8" wide X 8'-8" height alum. Storefront</t>
  </si>
  <si>
    <t>D: 3'-8" wide X 3'-8" height exterior storefront windows w/ tempered glass</t>
  </si>
  <si>
    <t>E2: 6'-11" wide X 7'-2" height exterior storefront windows w/ tempered glass</t>
  </si>
  <si>
    <t>F: 5'-0" wide X 6'-0" height exterior storefront windows w/ tempered glass</t>
  </si>
  <si>
    <t>Door Hardware ( Hinges, Passage/locking Sets, knobs/Levers, Deadbolts, Stoppers, Latches, Push/pull plates</t>
  </si>
  <si>
    <t>DOOR HARDWARE</t>
  </si>
  <si>
    <t>PROJECT ID: SAMPLE ESTIMATE OPENINGS</t>
  </si>
  <si>
    <t>SAMPLE ESTIMATE OPENINGS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</si>
</sst>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mm\ dd\ yy;@"/>
    <numFmt numFmtId="170" formatCode="[$-F400]h:mm:ss\ AM/PM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9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9">
    <xf numFmtId="0" fontId="0" fillId="0" borderId="0"/>
    <xf numFmtId="0" fontId="20" fillId="0" borderId="0"/>
    <xf numFmtId="0" fontId="21" fillId="0" borderId="0"/>
    <xf numFmtId="164" fontId="22" fillId="0" borderId="0" applyFont="0" applyFill="0" applyBorder="0" applyAlignment="0" applyProtection="0"/>
    <xf numFmtId="0" fontId="23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44" fontId="24" fillId="0" borderId="0">
      <protection locked="0"/>
    </xf>
    <xf numFmtId="9" fontId="24" fillId="0" borderId="0">
      <protection locked="0"/>
    </xf>
    <xf numFmtId="0" fontId="24" fillId="0" borderId="0">
      <protection locked="0"/>
    </xf>
    <xf numFmtId="9" fontId="24" fillId="0" borderId="0">
      <protection locked="0"/>
    </xf>
    <xf numFmtId="44" fontId="24" fillId="0" borderId="0">
      <protection locked="0"/>
    </xf>
    <xf numFmtId="0" fontId="22" fillId="0" borderId="0"/>
    <xf numFmtId="0" fontId="22" fillId="0" borderId="0"/>
    <xf numFmtId="0" fontId="25" fillId="0" borderId="0">
      <alignment vertical="center"/>
    </xf>
    <xf numFmtId="0" fontId="26" fillId="0" borderId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1" fillId="25" borderId="23" applyNumberFormat="0" applyAlignment="0" applyProtection="0"/>
    <xf numFmtId="0" fontId="31" fillId="25" borderId="23" applyNumberFormat="0" applyAlignment="0" applyProtection="0"/>
    <xf numFmtId="0" fontId="32" fillId="26" borderId="24" applyNumberFormat="0" applyAlignment="0" applyProtection="0"/>
    <xf numFmtId="0" fontId="32" fillId="26" borderId="24" applyNumberFormat="0" applyAlignment="0" applyProtection="0"/>
    <xf numFmtId="43" fontId="2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2" borderId="23" applyNumberFormat="0" applyAlignment="0" applyProtection="0"/>
    <xf numFmtId="0" fontId="38" fillId="12" borderId="23" applyNumberFormat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27" fillId="0" borderId="0"/>
    <xf numFmtId="0" fontId="20" fillId="0" borderId="0"/>
    <xf numFmtId="0" fontId="20" fillId="0" borderId="0"/>
    <xf numFmtId="0" fontId="22" fillId="0" borderId="0"/>
    <xf numFmtId="0" fontId="20" fillId="28" borderId="29" applyNumberFormat="0" applyFont="0" applyAlignment="0" applyProtection="0"/>
    <xf numFmtId="0" fontId="20" fillId="28" borderId="29" applyNumberFormat="0" applyFont="0" applyAlignment="0" applyProtection="0"/>
    <xf numFmtId="0" fontId="41" fillId="25" borderId="30" applyNumberFormat="0" applyAlignment="0" applyProtection="0"/>
    <xf numFmtId="0" fontId="41" fillId="25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31" applyNumberFormat="0" applyFill="0" applyAlignment="0" applyProtection="0"/>
    <xf numFmtId="0" fontId="43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46" fillId="0" borderId="0"/>
    <xf numFmtId="9" fontId="20" fillId="0" borderId="0" applyFont="0" applyFill="0" applyBorder="0" applyAlignment="0" applyProtection="0"/>
    <xf numFmtId="0" fontId="22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2" fillId="0" borderId="0"/>
    <xf numFmtId="0" fontId="48" fillId="29" borderId="32" applyNumberFormat="0" applyAlignment="0" applyProtection="0"/>
  </cellStyleXfs>
  <cellXfs count="151">
    <xf numFmtId="0" fontId="0" fillId="0" borderId="0" xfId="0"/>
    <xf numFmtId="2" fontId="7" fillId="3" borderId="1" xfId="0" applyNumberFormat="1" applyFont="1" applyFill="1" applyBorder="1" applyAlignment="1">
      <alignment horizontal="left" vertical="top" wrapText="1"/>
    </xf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9" fontId="15" fillId="0" borderId="1" xfId="0" applyNumberFormat="1" applyFont="1" applyBorder="1" applyAlignment="1">
      <alignment horizontal="left" vertical="top" indent="1" shrinkToFit="1"/>
    </xf>
    <xf numFmtId="0" fontId="7" fillId="0" borderId="1" xfId="0" applyFont="1" applyBorder="1" applyAlignment="1">
      <alignment horizontal="center" vertical="center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8" xfId="0" applyFill="1" applyBorder="1"/>
    <xf numFmtId="0" fontId="0" fillId="3" borderId="0" xfId="0" applyFill="1" applyBorder="1"/>
    <xf numFmtId="0" fontId="1" fillId="0" borderId="1" xfId="0" applyFont="1" applyBorder="1" applyAlignment="1">
      <alignment horizontal="center"/>
    </xf>
    <xf numFmtId="0" fontId="1" fillId="3" borderId="8" xfId="0" applyFont="1" applyFill="1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0" xfId="0" applyFill="1" applyBorder="1" applyAlignment="1"/>
    <xf numFmtId="0" fontId="0" fillId="3" borderId="7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top"/>
    </xf>
    <xf numFmtId="2" fontId="4" fillId="3" borderId="15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vertical="top"/>
    </xf>
    <xf numFmtId="0" fontId="4" fillId="5" borderId="14" xfId="0" applyFont="1" applyFill="1" applyBorder="1" applyAlignment="1">
      <alignment horizontal="center" vertical="top"/>
    </xf>
    <xf numFmtId="166" fontId="10" fillId="4" borderId="16" xfId="0" applyNumberFormat="1" applyFont="1" applyFill="1" applyBorder="1" applyAlignment="1">
      <alignment horizontal="center" vertical="center"/>
    </xf>
    <xf numFmtId="42" fontId="10" fillId="4" borderId="17" xfId="0" applyNumberFormat="1" applyFont="1" applyFill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42" fontId="7" fillId="0" borderId="19" xfId="0" applyNumberFormat="1" applyFont="1" applyBorder="1" applyAlignment="1">
      <alignment vertical="top"/>
    </xf>
    <xf numFmtId="0" fontId="19" fillId="0" borderId="1" xfId="0" applyFont="1" applyFill="1" applyBorder="1" applyAlignment="1">
      <alignment horizontal="center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1" xfId="0" applyNumberFormat="1" applyBorder="1" applyAlignment="1"/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169" fontId="15" fillId="0" borderId="1" xfId="0" applyNumberFormat="1" applyFont="1" applyBorder="1" applyAlignment="1">
      <alignment horizontal="left" vertical="top" indent="1" shrinkToFit="1"/>
    </xf>
    <xf numFmtId="0" fontId="12" fillId="0" borderId="1" xfId="0" applyFont="1" applyBorder="1" applyAlignment="1">
      <alignment horizontal="center" vertical="center" wrapText="1"/>
    </xf>
    <xf numFmtId="0" fontId="0" fillId="0" borderId="0" xfId="0"/>
    <xf numFmtId="0" fontId="7" fillId="0" borderId="1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2" fontId="4" fillId="5" borderId="0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top" wrapText="1"/>
    </xf>
    <xf numFmtId="9" fontId="4" fillId="0" borderId="1" xfId="15" applyNumberFormat="1" applyFont="1" applyBorder="1" applyAlignment="1">
      <alignment horizontal="center" vertical="center"/>
    </xf>
    <xf numFmtId="3" fontId="4" fillId="0" borderId="1" xfId="15" applyNumberFormat="1" applyFont="1" applyBorder="1" applyAlignment="1">
      <alignment horizontal="center" vertical="center"/>
    </xf>
    <xf numFmtId="170" fontId="4" fillId="0" borderId="1" xfId="0" applyNumberFormat="1" applyFont="1" applyFill="1" applyBorder="1" applyAlignment="1">
      <alignment horizontal="center" vertical="center"/>
    </xf>
    <xf numFmtId="44" fontId="4" fillId="0" borderId="1" xfId="3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164" fontId="49" fillId="29" borderId="32" xfId="118" applyNumberFormat="1" applyFont="1" applyAlignment="1">
      <alignment horizontal="center" vertical="center" wrapText="1"/>
    </xf>
    <xf numFmtId="2" fontId="49" fillId="29" borderId="32" xfId="118" applyNumberFormat="1" applyFont="1" applyAlignment="1">
      <alignment horizontal="right" vertical="center" wrapText="1"/>
    </xf>
    <xf numFmtId="168" fontId="49" fillId="29" borderId="32" xfId="118" applyNumberFormat="1" applyFont="1" applyAlignment="1">
      <alignment horizontal="center" vertical="center" wrapText="1"/>
    </xf>
    <xf numFmtId="0" fontId="49" fillId="29" borderId="32" xfId="118" applyFont="1" applyAlignment="1">
      <alignment horizontal="center" vertical="top"/>
    </xf>
    <xf numFmtId="44" fontId="49" fillId="29" borderId="32" xfId="118" applyNumberFormat="1" applyFont="1" applyAlignment="1">
      <alignment vertical="top"/>
    </xf>
    <xf numFmtId="9" fontId="49" fillId="29" borderId="32" xfId="118" applyNumberFormat="1" applyFont="1" applyAlignment="1">
      <alignment vertical="top"/>
    </xf>
    <xf numFmtId="0" fontId="1" fillId="29" borderId="32" xfId="118" applyFont="1"/>
    <xf numFmtId="0" fontId="1" fillId="29" borderId="32" xfId="118" applyFont="1" applyAlignment="1">
      <alignment horizontal="center" vertical="center"/>
    </xf>
    <xf numFmtId="43" fontId="1" fillId="29" borderId="32" xfId="118" applyNumberFormat="1" applyFont="1" applyAlignment="1">
      <alignment horizontal="center" vertical="center"/>
    </xf>
    <xf numFmtId="168" fontId="1" fillId="29" borderId="32" xfId="118" applyNumberFormat="1" applyFont="1" applyAlignment="1"/>
    <xf numFmtId="9" fontId="1" fillId="29" borderId="32" xfId="118" applyNumberFormat="1" applyFont="1"/>
    <xf numFmtId="0" fontId="49" fillId="29" borderId="32" xfId="118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165" fontId="18" fillId="5" borderId="0" xfId="0" applyNumberFormat="1" applyFont="1" applyFill="1" applyBorder="1" applyAlignment="1">
      <alignment horizontal="center" vertical="top"/>
    </xf>
    <xf numFmtId="165" fontId="18" fillId="5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horizontal="left" vertical="center"/>
    </xf>
    <xf numFmtId="0" fontId="48" fillId="29" borderId="32" xfId="118" applyAlignment="1">
      <alignment horizontal="center" vertical="center" wrapText="1"/>
    </xf>
    <xf numFmtId="0" fontId="49" fillId="29" borderId="32" xfId="118" applyFont="1" applyAlignment="1">
      <alignment horizontal="center" vertical="top"/>
    </xf>
    <xf numFmtId="0" fontId="17" fillId="0" borderId="1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" fillId="29" borderId="32" xfId="118" applyFont="1" applyAlignment="1">
      <alignment horizontal="center"/>
    </xf>
    <xf numFmtId="165" fontId="1" fillId="29" borderId="32" xfId="118" applyNumberFormat="1" applyFont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29" borderId="33" xfId="118" applyFont="1" applyBorder="1" applyAlignment="1">
      <alignment horizontal="center"/>
    </xf>
    <xf numFmtId="0" fontId="1" fillId="29" borderId="34" xfId="118" applyFont="1" applyBorder="1" applyAlignment="1">
      <alignment horizontal="center"/>
    </xf>
    <xf numFmtId="0" fontId="1" fillId="29" borderId="35" xfId="118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19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18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5" xfId="2"/>
    <cellStyle name="Normal 5 2" xfId="5"/>
    <cellStyle name="Normal 5 2 2" xfId="110"/>
    <cellStyle name="Normal 5 3" xfId="15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7276BC"/>
      <color rgb="FFF09156"/>
      <color rgb="FF97EDFB"/>
      <color rgb="FFA2F8D9"/>
      <color rgb="FF2FB0C1"/>
      <color rgb="FF009EA2"/>
      <color rgb="FF7DB5E7"/>
      <color rgb="FF838CE1"/>
      <color rgb="FFC79DC4"/>
      <color rgb="FF9D5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5445760"/>
        <c:axId val="187733888"/>
      </c:barChart>
      <c:catAx>
        <c:axId val="185445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33888"/>
        <c:crosses val="autoZero"/>
        <c:auto val="1"/>
        <c:lblAlgn val="ctr"/>
        <c:lblOffset val="100"/>
        <c:noMultiLvlLbl val="0"/>
      </c:catAx>
      <c:valAx>
        <c:axId val="18773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4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863601</xdr:colOff>
      <xdr:row>2</xdr:row>
      <xdr:rowOff>25401</xdr:rowOff>
    </xdr:from>
    <xdr:to>
      <xdr:col>17</xdr:col>
      <xdr:colOff>148936</xdr:colOff>
      <xdr:row>9</xdr:row>
      <xdr:rowOff>169339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0734" y="499534"/>
          <a:ext cx="2468802" cy="170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0</xdr:row>
      <xdr:rowOff>209550</xdr:rowOff>
    </xdr:from>
    <xdr:to>
      <xdr:col>21</xdr:col>
      <xdr:colOff>39469</xdr:colOff>
      <xdr:row>15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990600</xdr:colOff>
      <xdr:row>1</xdr:row>
      <xdr:rowOff>60960</xdr:rowOff>
    </xdr:from>
    <xdr:to>
      <xdr:col>9</xdr:col>
      <xdr:colOff>525780</xdr:colOff>
      <xdr:row>7</xdr:row>
      <xdr:rowOff>114002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2740" y="243840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abSelected="1" zoomScale="90" zoomScaleNormal="90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5.5546875" style="108" customWidth="1"/>
    <col min="6" max="6" width="11" style="109" customWidth="1"/>
    <col min="7" max="7" width="10.33203125" style="109" customWidth="1"/>
    <col min="8" max="8" width="12.44140625" style="109" customWidth="1"/>
    <col min="9" max="9" width="7.6640625" style="109" customWidth="1"/>
    <col min="10" max="10" width="13.88671875" style="109" customWidth="1"/>
    <col min="11" max="11" width="14.44140625" style="109" customWidth="1"/>
    <col min="12" max="12" width="11.88671875" style="109" customWidth="1"/>
    <col min="13" max="13" width="15.109375" style="109" customWidth="1"/>
    <col min="14" max="16" width="16.44140625" style="109" customWidth="1"/>
    <col min="17" max="17" width="13.5546875" style="109" customWidth="1"/>
    <col min="18" max="18" width="12.44140625" style="109" customWidth="1"/>
  </cols>
  <sheetData>
    <row r="1" spans="1:18" x14ac:dyDescent="0.3">
      <c r="A1" s="54"/>
      <c r="B1" s="55"/>
      <c r="C1" s="55"/>
      <c r="D1" s="56"/>
      <c r="E1" s="105"/>
      <c r="F1" s="82"/>
      <c r="G1" s="82"/>
      <c r="H1" s="82"/>
      <c r="I1" s="83"/>
      <c r="J1" s="83"/>
      <c r="K1" s="84"/>
      <c r="L1" s="83"/>
      <c r="M1" s="84"/>
      <c r="N1" s="84"/>
      <c r="O1" s="84"/>
      <c r="P1" s="84"/>
      <c r="Q1" s="82"/>
      <c r="R1" s="85"/>
    </row>
    <row r="2" spans="1:18" ht="21" customHeight="1" x14ac:dyDescent="0.3">
      <c r="A2" s="122" t="s">
        <v>23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1:18" ht="17.399999999999999" x14ac:dyDescent="0.3">
      <c r="A3" s="57"/>
      <c r="B3" s="34"/>
      <c r="C3" s="34"/>
      <c r="D3" s="33"/>
      <c r="E3" s="32"/>
      <c r="F3" s="35"/>
      <c r="G3" s="52"/>
      <c r="H3" s="52"/>
      <c r="I3" s="53"/>
      <c r="J3" s="71"/>
      <c r="K3" s="81"/>
      <c r="L3" s="71"/>
      <c r="M3" s="53"/>
      <c r="N3" s="53"/>
      <c r="O3" s="53"/>
      <c r="P3" s="53"/>
      <c r="Q3" s="53"/>
      <c r="R3" s="58"/>
    </row>
    <row r="4" spans="1:18" ht="18.600000000000001" customHeight="1" x14ac:dyDescent="0.3">
      <c r="A4" s="57"/>
      <c r="B4" s="34"/>
      <c r="C4" s="34"/>
      <c r="D4" s="33"/>
      <c r="E4" s="38" t="s">
        <v>0</v>
      </c>
      <c r="F4" s="35"/>
      <c r="G4" s="35"/>
      <c r="H4" s="35"/>
      <c r="I4" s="35"/>
      <c r="J4" s="35"/>
      <c r="K4" s="80"/>
      <c r="L4" s="35"/>
      <c r="M4" s="36"/>
      <c r="N4" s="36"/>
      <c r="O4" s="36"/>
      <c r="P4" s="36"/>
      <c r="Q4" s="37"/>
      <c r="R4" s="59"/>
    </row>
    <row r="5" spans="1:18" ht="17.399999999999999" x14ac:dyDescent="0.3">
      <c r="A5" s="57"/>
      <c r="B5" s="34"/>
      <c r="C5" s="34"/>
      <c r="D5" s="33"/>
      <c r="E5" s="1" t="s">
        <v>1</v>
      </c>
      <c r="F5" s="35"/>
      <c r="G5" s="130"/>
      <c r="H5" s="130"/>
      <c r="I5" s="131"/>
      <c r="J5" s="131"/>
      <c r="K5" s="131"/>
      <c r="L5" s="131"/>
      <c r="M5" s="131"/>
      <c r="N5" s="131"/>
      <c r="O5" s="131"/>
      <c r="P5" s="131"/>
      <c r="Q5" s="131"/>
      <c r="R5" s="132"/>
    </row>
    <row r="6" spans="1:18" ht="17.399999999999999" x14ac:dyDescent="0.3">
      <c r="A6" s="57"/>
      <c r="B6" s="34"/>
      <c r="C6" s="34"/>
      <c r="D6" s="33"/>
      <c r="E6" s="1" t="s">
        <v>2</v>
      </c>
      <c r="F6" s="35"/>
      <c r="G6" s="52"/>
      <c r="H6" s="52"/>
      <c r="I6" s="53"/>
      <c r="J6" s="71"/>
      <c r="K6" s="81"/>
      <c r="L6" s="71"/>
      <c r="M6" s="53"/>
      <c r="N6" s="53"/>
      <c r="O6" s="53"/>
      <c r="P6" s="53"/>
      <c r="Q6" s="53"/>
      <c r="R6" s="58"/>
    </row>
    <row r="7" spans="1:18" ht="17.399999999999999" x14ac:dyDescent="0.3">
      <c r="A7" s="57"/>
      <c r="B7" s="34"/>
      <c r="C7" s="34"/>
      <c r="D7" s="33"/>
      <c r="E7" s="1" t="s">
        <v>3</v>
      </c>
      <c r="F7" s="35"/>
      <c r="G7" s="130"/>
      <c r="H7" s="130"/>
      <c r="I7" s="131"/>
      <c r="J7" s="131"/>
      <c r="K7" s="131"/>
      <c r="L7" s="131"/>
      <c r="M7" s="131"/>
      <c r="N7" s="131"/>
      <c r="O7" s="131"/>
      <c r="P7" s="131"/>
      <c r="Q7" s="131"/>
      <c r="R7" s="132"/>
    </row>
    <row r="8" spans="1:18" ht="17.399999999999999" x14ac:dyDescent="0.3">
      <c r="A8" s="57"/>
      <c r="B8" s="34"/>
      <c r="C8" s="34"/>
      <c r="D8" s="33"/>
      <c r="E8" s="1" t="s">
        <v>4</v>
      </c>
      <c r="F8" s="35"/>
      <c r="G8" s="130"/>
      <c r="H8" s="130"/>
      <c r="I8" s="131"/>
      <c r="J8" s="131"/>
      <c r="K8" s="131"/>
      <c r="L8" s="131"/>
      <c r="M8" s="131"/>
      <c r="N8" s="131"/>
      <c r="O8" s="131"/>
      <c r="P8" s="131"/>
      <c r="Q8" s="131"/>
      <c r="R8" s="132"/>
    </row>
    <row r="9" spans="1:18" ht="17.399999999999999" x14ac:dyDescent="0.3">
      <c r="A9" s="57"/>
      <c r="B9" s="34"/>
      <c r="C9" s="34"/>
      <c r="D9" s="33"/>
      <c r="E9" s="32"/>
      <c r="F9" s="35"/>
      <c r="G9" s="52"/>
      <c r="H9" s="52"/>
      <c r="I9" s="53"/>
      <c r="J9" s="71"/>
      <c r="K9" s="81"/>
      <c r="L9" s="71"/>
      <c r="M9" s="53"/>
      <c r="N9" s="53"/>
      <c r="O9" s="53"/>
      <c r="P9" s="53"/>
      <c r="Q9" s="53"/>
      <c r="R9" s="58"/>
    </row>
    <row r="10" spans="1:18" ht="17.399999999999999" x14ac:dyDescent="0.3">
      <c r="A10" s="57"/>
      <c r="B10" s="34"/>
      <c r="C10" s="34"/>
      <c r="D10" s="33"/>
      <c r="E10" s="32"/>
      <c r="F10" s="35"/>
      <c r="G10" s="52"/>
      <c r="H10" s="52"/>
      <c r="I10" s="53"/>
      <c r="J10" s="71"/>
      <c r="K10" s="81"/>
      <c r="L10" s="71"/>
      <c r="M10" s="53"/>
      <c r="N10" s="53"/>
      <c r="O10" s="53"/>
      <c r="P10" s="53"/>
      <c r="Q10" s="53"/>
      <c r="R10" s="58"/>
    </row>
    <row r="11" spans="1:18" ht="14.4" customHeight="1" x14ac:dyDescent="0.3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</row>
    <row r="12" spans="1:18" ht="15.6" customHeight="1" x14ac:dyDescent="0.3">
      <c r="A12" s="57"/>
      <c r="B12" s="34"/>
      <c r="C12" s="34"/>
      <c r="D12" s="33"/>
      <c r="E12" s="123" t="s">
        <v>84</v>
      </c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4"/>
    </row>
    <row r="13" spans="1:18" ht="15.6" customHeight="1" x14ac:dyDescent="0.3">
      <c r="A13" s="57"/>
      <c r="B13" s="34"/>
      <c r="C13" s="34"/>
      <c r="D13" s="3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4"/>
    </row>
    <row r="14" spans="1:18" x14ac:dyDescent="0.3">
      <c r="A14" s="60"/>
      <c r="B14" s="40"/>
      <c r="C14" s="40"/>
      <c r="D14" s="39"/>
      <c r="E14" s="41"/>
      <c r="F14" s="42"/>
      <c r="G14" s="42"/>
      <c r="H14" s="42"/>
      <c r="I14" s="42"/>
      <c r="J14" s="42"/>
      <c r="K14" s="96"/>
      <c r="L14" s="42"/>
      <c r="M14" s="43"/>
      <c r="N14" s="125">
        <f ca="1">TODAY()</f>
        <v>45680</v>
      </c>
      <c r="O14" s="125"/>
      <c r="P14" s="125"/>
      <c r="Q14" s="125"/>
      <c r="R14" s="126"/>
    </row>
    <row r="15" spans="1:18" ht="44.1" customHeight="1" x14ac:dyDescent="0.3">
      <c r="A15" s="111" t="s">
        <v>5</v>
      </c>
      <c r="B15" s="111" t="s">
        <v>6</v>
      </c>
      <c r="C15" s="111" t="s">
        <v>26</v>
      </c>
      <c r="D15" s="111" t="s">
        <v>7</v>
      </c>
      <c r="E15" s="111" t="s">
        <v>8</v>
      </c>
      <c r="F15" s="111" t="s">
        <v>9</v>
      </c>
      <c r="G15" s="111" t="s">
        <v>10</v>
      </c>
      <c r="H15" s="111" t="s">
        <v>11</v>
      </c>
      <c r="I15" s="111" t="s">
        <v>12</v>
      </c>
      <c r="J15" s="111" t="s">
        <v>39</v>
      </c>
      <c r="K15" s="111" t="s">
        <v>41</v>
      </c>
      <c r="L15" s="111" t="s">
        <v>40</v>
      </c>
      <c r="M15" s="111" t="s">
        <v>13</v>
      </c>
      <c r="N15" s="111" t="s">
        <v>14</v>
      </c>
      <c r="O15" s="111" t="s">
        <v>24</v>
      </c>
      <c r="P15" s="111" t="s">
        <v>25</v>
      </c>
      <c r="Q15" s="111" t="s">
        <v>15</v>
      </c>
      <c r="R15" s="111" t="s">
        <v>16</v>
      </c>
    </row>
    <row r="16" spans="1:18" ht="17.399999999999999" x14ac:dyDescent="0.3">
      <c r="A16" s="61"/>
      <c r="B16" s="2"/>
      <c r="C16" s="2"/>
      <c r="D16" s="3">
        <v>10000</v>
      </c>
      <c r="E16" s="4" t="s">
        <v>27</v>
      </c>
      <c r="F16" s="4"/>
      <c r="G16" s="4"/>
      <c r="H16" s="4"/>
      <c r="I16" s="5"/>
      <c r="J16" s="5"/>
      <c r="K16" s="86"/>
      <c r="L16" s="5"/>
      <c r="M16" s="5"/>
      <c r="N16" s="5"/>
      <c r="O16" s="5"/>
      <c r="P16" s="5"/>
      <c r="Q16" s="6"/>
      <c r="R16" s="62"/>
    </row>
    <row r="17" spans="1:18" x14ac:dyDescent="0.3">
      <c r="A17" s="63">
        <f>IF(F17="","", COUNTA($F17:F$17))</f>
        <v>1</v>
      </c>
      <c r="B17" s="7"/>
      <c r="C17" s="7"/>
      <c r="D17" s="8"/>
      <c r="E17" s="107" t="s">
        <v>43</v>
      </c>
      <c r="F17" s="79">
        <v>1</v>
      </c>
      <c r="G17" s="92">
        <v>0</v>
      </c>
      <c r="H17" s="79">
        <f t="shared" ref="H17:H25" si="0">F17*(1+G17)</f>
        <v>1</v>
      </c>
      <c r="I17" s="79" t="s">
        <v>38</v>
      </c>
      <c r="J17" s="103" t="s">
        <v>42</v>
      </c>
      <c r="K17" s="103" t="s">
        <v>42</v>
      </c>
      <c r="L17" s="104">
        <v>0</v>
      </c>
      <c r="M17" s="87">
        <v>0</v>
      </c>
      <c r="N17" s="87">
        <v>0</v>
      </c>
      <c r="O17" s="87">
        <f t="shared" ref="O17:O25" si="1">H17*M17</f>
        <v>0</v>
      </c>
      <c r="P17" s="87">
        <f t="shared" ref="P17:P25" si="2">H17*N17</f>
        <v>0</v>
      </c>
      <c r="Q17" s="88">
        <f>O17+P17</f>
        <v>0</v>
      </c>
      <c r="R17" s="94"/>
    </row>
    <row r="18" spans="1:18" x14ac:dyDescent="0.3">
      <c r="A18" s="63">
        <f>IF(F18="","", COUNTA($F$17:F18))</f>
        <v>2</v>
      </c>
      <c r="B18" s="7"/>
      <c r="C18" s="7"/>
      <c r="D18" s="8"/>
      <c r="E18" s="107" t="s">
        <v>44</v>
      </c>
      <c r="F18" s="79">
        <v>1</v>
      </c>
      <c r="G18" s="92">
        <v>0</v>
      </c>
      <c r="H18" s="79">
        <f t="shared" si="0"/>
        <v>1</v>
      </c>
      <c r="I18" s="79" t="s">
        <v>38</v>
      </c>
      <c r="J18" s="103" t="s">
        <v>42</v>
      </c>
      <c r="K18" s="103" t="s">
        <v>42</v>
      </c>
      <c r="L18" s="104">
        <v>0</v>
      </c>
      <c r="M18" s="87">
        <v>0</v>
      </c>
      <c r="N18" s="87">
        <v>0</v>
      </c>
      <c r="O18" s="87">
        <f t="shared" si="1"/>
        <v>0</v>
      </c>
      <c r="P18" s="87">
        <f t="shared" si="2"/>
        <v>0</v>
      </c>
      <c r="Q18" s="88">
        <f t="shared" ref="Q18:Q25" si="3">O18+P18</f>
        <v>0</v>
      </c>
      <c r="R18" s="94"/>
    </row>
    <row r="19" spans="1:18" x14ac:dyDescent="0.3">
      <c r="A19" s="63">
        <f>IF(F19="","", COUNTA($F$17:F19))</f>
        <v>3</v>
      </c>
      <c r="B19" s="7"/>
      <c r="C19" s="7"/>
      <c r="D19" s="8"/>
      <c r="E19" s="107" t="s">
        <v>45</v>
      </c>
      <c r="F19" s="79">
        <v>1</v>
      </c>
      <c r="G19" s="92">
        <v>0</v>
      </c>
      <c r="H19" s="79">
        <f t="shared" si="0"/>
        <v>1</v>
      </c>
      <c r="I19" s="79" t="s">
        <v>38</v>
      </c>
      <c r="J19" s="103" t="s">
        <v>42</v>
      </c>
      <c r="K19" s="103" t="s">
        <v>42</v>
      </c>
      <c r="L19" s="104">
        <v>0</v>
      </c>
      <c r="M19" s="87">
        <v>0</v>
      </c>
      <c r="N19" s="87">
        <v>0</v>
      </c>
      <c r="O19" s="87">
        <f t="shared" si="1"/>
        <v>0</v>
      </c>
      <c r="P19" s="87">
        <f t="shared" si="2"/>
        <v>0</v>
      </c>
      <c r="Q19" s="88">
        <f t="shared" si="3"/>
        <v>0</v>
      </c>
      <c r="R19" s="94"/>
    </row>
    <row r="20" spans="1:18" x14ac:dyDescent="0.3">
      <c r="A20" s="63">
        <f>IF(F20="","", COUNTA($F$17:F20))</f>
        <v>4</v>
      </c>
      <c r="B20" s="7"/>
      <c r="C20" s="7"/>
      <c r="D20" s="8"/>
      <c r="E20" s="107" t="s">
        <v>46</v>
      </c>
      <c r="F20" s="79">
        <v>1</v>
      </c>
      <c r="G20" s="92">
        <v>0</v>
      </c>
      <c r="H20" s="79">
        <f t="shared" si="0"/>
        <v>1</v>
      </c>
      <c r="I20" s="79" t="s">
        <v>38</v>
      </c>
      <c r="J20" s="103" t="s">
        <v>42</v>
      </c>
      <c r="K20" s="103" t="s">
        <v>42</v>
      </c>
      <c r="L20" s="104">
        <v>0</v>
      </c>
      <c r="M20" s="87">
        <v>0</v>
      </c>
      <c r="N20" s="87">
        <v>0</v>
      </c>
      <c r="O20" s="87">
        <f t="shared" si="1"/>
        <v>0</v>
      </c>
      <c r="P20" s="87">
        <f t="shared" si="2"/>
        <v>0</v>
      </c>
      <c r="Q20" s="88">
        <f t="shared" si="3"/>
        <v>0</v>
      </c>
      <c r="R20" s="94"/>
    </row>
    <row r="21" spans="1:18" x14ac:dyDescent="0.3">
      <c r="A21" s="63">
        <f>IF(F21="","", COUNTA($F$17:F21))</f>
        <v>5</v>
      </c>
      <c r="B21" s="7"/>
      <c r="C21" s="7"/>
      <c r="D21" s="8"/>
      <c r="E21" s="107" t="s">
        <v>47</v>
      </c>
      <c r="F21" s="79">
        <v>1</v>
      </c>
      <c r="G21" s="92">
        <v>0</v>
      </c>
      <c r="H21" s="79">
        <f t="shared" si="0"/>
        <v>1</v>
      </c>
      <c r="I21" s="79" t="s">
        <v>38</v>
      </c>
      <c r="J21" s="103" t="s">
        <v>42</v>
      </c>
      <c r="K21" s="103" t="s">
        <v>42</v>
      </c>
      <c r="L21" s="104">
        <v>0</v>
      </c>
      <c r="M21" s="87">
        <v>0</v>
      </c>
      <c r="N21" s="87">
        <v>0</v>
      </c>
      <c r="O21" s="87">
        <f t="shared" si="1"/>
        <v>0</v>
      </c>
      <c r="P21" s="87">
        <f t="shared" si="2"/>
        <v>0</v>
      </c>
      <c r="Q21" s="88">
        <f t="shared" si="3"/>
        <v>0</v>
      </c>
      <c r="R21" s="94"/>
    </row>
    <row r="22" spans="1:18" x14ac:dyDescent="0.3">
      <c r="A22" s="63">
        <f>IF(F22="","", COUNTA($F$17:F22))</f>
        <v>6</v>
      </c>
      <c r="B22" s="7"/>
      <c r="C22" s="7"/>
      <c r="D22" s="8"/>
      <c r="E22" s="107" t="s">
        <v>48</v>
      </c>
      <c r="F22" s="79">
        <v>1</v>
      </c>
      <c r="G22" s="92">
        <v>0</v>
      </c>
      <c r="H22" s="79">
        <f t="shared" si="0"/>
        <v>1</v>
      </c>
      <c r="I22" s="79" t="s">
        <v>38</v>
      </c>
      <c r="J22" s="103" t="s">
        <v>42</v>
      </c>
      <c r="K22" s="103" t="s">
        <v>42</v>
      </c>
      <c r="L22" s="104">
        <v>0</v>
      </c>
      <c r="M22" s="87">
        <v>0</v>
      </c>
      <c r="N22" s="87">
        <v>0</v>
      </c>
      <c r="O22" s="87">
        <f t="shared" si="1"/>
        <v>0</v>
      </c>
      <c r="P22" s="87">
        <f t="shared" si="2"/>
        <v>0</v>
      </c>
      <c r="Q22" s="88">
        <f t="shared" si="3"/>
        <v>0</v>
      </c>
      <c r="R22" s="94"/>
    </row>
    <row r="23" spans="1:18" x14ac:dyDescent="0.3">
      <c r="A23" s="63">
        <f>IF(F23="","", COUNTA($F$17:F23))</f>
        <v>7</v>
      </c>
      <c r="B23" s="7"/>
      <c r="C23" s="7"/>
      <c r="D23" s="8"/>
      <c r="E23" s="107" t="s">
        <v>49</v>
      </c>
      <c r="F23" s="79">
        <v>1</v>
      </c>
      <c r="G23" s="92">
        <v>0</v>
      </c>
      <c r="H23" s="79">
        <f t="shared" si="0"/>
        <v>1</v>
      </c>
      <c r="I23" s="79" t="s">
        <v>38</v>
      </c>
      <c r="J23" s="103" t="s">
        <v>42</v>
      </c>
      <c r="K23" s="103" t="s">
        <v>42</v>
      </c>
      <c r="L23" s="104">
        <v>0</v>
      </c>
      <c r="M23" s="87">
        <v>0</v>
      </c>
      <c r="N23" s="87">
        <v>0</v>
      </c>
      <c r="O23" s="87">
        <f t="shared" si="1"/>
        <v>0</v>
      </c>
      <c r="P23" s="87">
        <f t="shared" si="2"/>
        <v>0</v>
      </c>
      <c r="Q23" s="88">
        <f t="shared" si="3"/>
        <v>0</v>
      </c>
      <c r="R23" s="94"/>
    </row>
    <row r="24" spans="1:18" x14ac:dyDescent="0.3">
      <c r="A24" s="63">
        <f>IF(F24="","", COUNTA($F$17:F24))</f>
        <v>8</v>
      </c>
      <c r="B24" s="7"/>
      <c r="C24" s="7"/>
      <c r="D24" s="8"/>
      <c r="E24" s="107" t="s">
        <v>50</v>
      </c>
      <c r="F24" s="79">
        <v>1</v>
      </c>
      <c r="G24" s="92">
        <v>0</v>
      </c>
      <c r="H24" s="79">
        <f t="shared" si="0"/>
        <v>1</v>
      </c>
      <c r="I24" s="79" t="s">
        <v>38</v>
      </c>
      <c r="J24" s="103" t="s">
        <v>42</v>
      </c>
      <c r="K24" s="103" t="s">
        <v>42</v>
      </c>
      <c r="L24" s="104">
        <v>0</v>
      </c>
      <c r="M24" s="87">
        <v>0</v>
      </c>
      <c r="N24" s="87">
        <v>0</v>
      </c>
      <c r="O24" s="87">
        <f t="shared" si="1"/>
        <v>0</v>
      </c>
      <c r="P24" s="87">
        <f t="shared" si="2"/>
        <v>0</v>
      </c>
      <c r="Q24" s="88">
        <f t="shared" si="3"/>
        <v>0</v>
      </c>
      <c r="R24" s="94"/>
    </row>
    <row r="25" spans="1:18" x14ac:dyDescent="0.3">
      <c r="A25" s="63">
        <f>IF(F25="","", COUNTA($F$17:F25))</f>
        <v>9</v>
      </c>
      <c r="B25" s="7"/>
      <c r="C25" s="7"/>
      <c r="D25" s="8"/>
      <c r="E25" s="107" t="s">
        <v>51</v>
      </c>
      <c r="F25" s="79">
        <v>1</v>
      </c>
      <c r="G25" s="92">
        <v>0</v>
      </c>
      <c r="H25" s="79">
        <f t="shared" si="0"/>
        <v>1</v>
      </c>
      <c r="I25" s="79" t="s">
        <v>38</v>
      </c>
      <c r="J25" s="103" t="s">
        <v>42</v>
      </c>
      <c r="K25" s="103" t="s">
        <v>42</v>
      </c>
      <c r="L25" s="104">
        <v>0</v>
      </c>
      <c r="M25" s="87">
        <v>0</v>
      </c>
      <c r="N25" s="87">
        <v>0</v>
      </c>
      <c r="O25" s="87">
        <f t="shared" si="1"/>
        <v>0</v>
      </c>
      <c r="P25" s="87">
        <f t="shared" si="2"/>
        <v>0</v>
      </c>
      <c r="Q25" s="88">
        <f t="shared" si="3"/>
        <v>0</v>
      </c>
      <c r="R25" s="94"/>
    </row>
    <row r="26" spans="1:18" x14ac:dyDescent="0.3">
      <c r="A26" s="63"/>
      <c r="B26" s="7"/>
      <c r="C26" s="7"/>
      <c r="D26" s="8"/>
      <c r="E26" s="9"/>
      <c r="F26" s="10"/>
      <c r="G26" s="10"/>
      <c r="H26" s="11"/>
      <c r="I26" s="10"/>
      <c r="J26" s="69"/>
      <c r="K26" s="87"/>
      <c r="L26" s="10"/>
      <c r="M26" s="12"/>
      <c r="N26" s="12"/>
      <c r="O26" s="12"/>
      <c r="P26" s="12"/>
      <c r="Q26" s="13"/>
      <c r="R26" s="64"/>
    </row>
    <row r="27" spans="1:18" ht="17.399999999999999" x14ac:dyDescent="0.3">
      <c r="A27" s="65"/>
      <c r="B27" s="14"/>
      <c r="C27" s="14"/>
      <c r="D27" s="15"/>
      <c r="E27" s="112" t="s">
        <v>28</v>
      </c>
      <c r="F27" s="16"/>
      <c r="G27" s="16"/>
      <c r="H27" s="17"/>
      <c r="I27" s="16"/>
      <c r="J27" s="16"/>
      <c r="K27" s="112">
        <f>SUM(K17:K26)</f>
        <v>0</v>
      </c>
      <c r="L27" s="16"/>
      <c r="M27" s="18"/>
      <c r="N27" s="18"/>
      <c r="O27" s="113">
        <f>SUM(O17:O26)</f>
        <v>0</v>
      </c>
      <c r="P27" s="113">
        <f>SUM(P17:P26)</f>
        <v>0</v>
      </c>
      <c r="Q27" s="19"/>
      <c r="R27" s="113">
        <f>SUM(Q17:Q26)</f>
        <v>0</v>
      </c>
    </row>
    <row r="28" spans="1:18" x14ac:dyDescent="0.3">
      <c r="A28" s="66"/>
      <c r="B28" s="20"/>
      <c r="C28" s="20"/>
      <c r="D28" s="21"/>
      <c r="E28" s="22"/>
      <c r="F28" s="23"/>
      <c r="G28" s="23"/>
      <c r="H28" s="24"/>
      <c r="I28" s="23"/>
      <c r="J28" s="23"/>
      <c r="K28" s="90"/>
      <c r="L28" s="23"/>
      <c r="M28" s="25"/>
      <c r="N28" s="25"/>
      <c r="O28" s="25"/>
      <c r="P28" s="25"/>
      <c r="Q28" s="26"/>
      <c r="R28" s="67"/>
    </row>
    <row r="29" spans="1:18" ht="17.399999999999999" x14ac:dyDescent="0.3">
      <c r="A29" s="2" t="str">
        <f>IF(F29="","", COUNTA($F$17:F29))</f>
        <v/>
      </c>
      <c r="B29" s="2"/>
      <c r="C29" s="2"/>
      <c r="D29" s="3">
        <v>80000</v>
      </c>
      <c r="E29" s="4" t="s">
        <v>17</v>
      </c>
      <c r="F29" s="4"/>
      <c r="G29" s="4"/>
      <c r="H29" s="4"/>
      <c r="I29" s="5"/>
      <c r="J29" s="5"/>
      <c r="K29" s="86"/>
      <c r="L29" s="5"/>
      <c r="M29" s="5"/>
      <c r="N29" s="5"/>
      <c r="O29" s="5"/>
      <c r="P29" s="5"/>
      <c r="Q29" s="6"/>
      <c r="R29" s="62"/>
    </row>
    <row r="30" spans="1:18" x14ac:dyDescent="0.3">
      <c r="A30" s="63"/>
      <c r="B30" s="27"/>
      <c r="C30" s="27"/>
      <c r="D30" s="29"/>
      <c r="E30" s="100" t="s">
        <v>57</v>
      </c>
      <c r="F30" s="89"/>
      <c r="G30" s="89"/>
      <c r="H30" s="99"/>
      <c r="I30" s="89"/>
      <c r="J30" s="89"/>
      <c r="K30" s="90"/>
      <c r="L30" s="89"/>
      <c r="M30" s="90"/>
      <c r="N30" s="90"/>
      <c r="O30" s="90"/>
      <c r="P30" s="90"/>
      <c r="Q30" s="91"/>
      <c r="R30" s="95"/>
    </row>
    <row r="31" spans="1:18" ht="31.2" x14ac:dyDescent="0.3">
      <c r="A31" s="93">
        <f>IF(F31="","", COUNTA($F$17:F31))</f>
        <v>10</v>
      </c>
      <c r="B31" s="27"/>
      <c r="C31" s="27"/>
      <c r="D31" s="29"/>
      <c r="E31" s="106" t="s">
        <v>58</v>
      </c>
      <c r="F31" s="102">
        <v>178</v>
      </c>
      <c r="G31" s="101">
        <v>0</v>
      </c>
      <c r="H31" s="98">
        <f t="shared" ref="H31:H47" si="4">F31+G31*F31</f>
        <v>178</v>
      </c>
      <c r="I31" s="97" t="s">
        <v>56</v>
      </c>
      <c r="J31" s="103" t="s">
        <v>42</v>
      </c>
      <c r="K31" s="103" t="s">
        <v>42</v>
      </c>
      <c r="L31" s="104">
        <v>0</v>
      </c>
      <c r="M31" s="87">
        <v>0</v>
      </c>
      <c r="N31" s="87">
        <v>0</v>
      </c>
      <c r="O31" s="87">
        <f t="shared" ref="O31:O47" si="5">H31*M31</f>
        <v>0</v>
      </c>
      <c r="P31" s="87">
        <f t="shared" ref="P31:P47" si="6">H31*N31</f>
        <v>0</v>
      </c>
      <c r="Q31" s="88">
        <f t="shared" ref="Q31:Q47" si="7">O31+P31</f>
        <v>0</v>
      </c>
      <c r="R31" s="94"/>
    </row>
    <row r="32" spans="1:18" s="77" customFormat="1" ht="31.2" x14ac:dyDescent="0.3">
      <c r="A32" s="93">
        <f>IF(F32="","", COUNTA($F$17:F32))</f>
        <v>11</v>
      </c>
      <c r="B32" s="76"/>
      <c r="C32" s="76"/>
      <c r="D32" s="75"/>
      <c r="E32" s="106" t="s">
        <v>59</v>
      </c>
      <c r="F32" s="102">
        <v>1</v>
      </c>
      <c r="G32" s="101">
        <v>0</v>
      </c>
      <c r="H32" s="98">
        <f t="shared" si="4"/>
        <v>1</v>
      </c>
      <c r="I32" s="97" t="s">
        <v>56</v>
      </c>
      <c r="J32" s="103" t="s">
        <v>42</v>
      </c>
      <c r="K32" s="103" t="s">
        <v>42</v>
      </c>
      <c r="L32" s="104">
        <v>0</v>
      </c>
      <c r="M32" s="87">
        <v>0</v>
      </c>
      <c r="N32" s="87">
        <v>0</v>
      </c>
      <c r="O32" s="87">
        <f t="shared" si="5"/>
        <v>0</v>
      </c>
      <c r="P32" s="87">
        <f t="shared" si="6"/>
        <v>0</v>
      </c>
      <c r="Q32" s="88">
        <f t="shared" si="7"/>
        <v>0</v>
      </c>
      <c r="R32" s="94"/>
    </row>
    <row r="33" spans="1:18" s="77" customFormat="1" ht="31.2" x14ac:dyDescent="0.3">
      <c r="A33" s="93">
        <f>IF(F33="","", COUNTA($F$17:F33))</f>
        <v>12</v>
      </c>
      <c r="B33" s="76"/>
      <c r="C33" s="76"/>
      <c r="D33" s="75"/>
      <c r="E33" s="106" t="s">
        <v>60</v>
      </c>
      <c r="F33" s="102">
        <v>16</v>
      </c>
      <c r="G33" s="101">
        <v>0</v>
      </c>
      <c r="H33" s="98">
        <f t="shared" si="4"/>
        <v>16</v>
      </c>
      <c r="I33" s="97" t="s">
        <v>56</v>
      </c>
      <c r="J33" s="103" t="s">
        <v>42</v>
      </c>
      <c r="K33" s="103" t="s">
        <v>42</v>
      </c>
      <c r="L33" s="104">
        <v>0</v>
      </c>
      <c r="M33" s="87">
        <v>0</v>
      </c>
      <c r="N33" s="87">
        <v>0</v>
      </c>
      <c r="O33" s="87">
        <f t="shared" si="5"/>
        <v>0</v>
      </c>
      <c r="P33" s="87">
        <f t="shared" si="6"/>
        <v>0</v>
      </c>
      <c r="Q33" s="88">
        <f t="shared" si="7"/>
        <v>0</v>
      </c>
      <c r="R33" s="94"/>
    </row>
    <row r="34" spans="1:18" s="77" customFormat="1" x14ac:dyDescent="0.3">
      <c r="A34" s="93">
        <f>IF(F34="","", COUNTA($F$17:F34))</f>
        <v>13</v>
      </c>
      <c r="B34" s="76"/>
      <c r="C34" s="76"/>
      <c r="D34" s="75"/>
      <c r="E34" s="106" t="s">
        <v>61</v>
      </c>
      <c r="F34" s="102">
        <v>1</v>
      </c>
      <c r="G34" s="101">
        <v>0</v>
      </c>
      <c r="H34" s="98">
        <f t="shared" si="4"/>
        <v>1</v>
      </c>
      <c r="I34" s="97" t="s">
        <v>56</v>
      </c>
      <c r="J34" s="103" t="s">
        <v>42</v>
      </c>
      <c r="K34" s="103" t="s">
        <v>42</v>
      </c>
      <c r="L34" s="104">
        <v>0</v>
      </c>
      <c r="M34" s="87">
        <v>0</v>
      </c>
      <c r="N34" s="87">
        <v>0</v>
      </c>
      <c r="O34" s="87">
        <f t="shared" si="5"/>
        <v>0</v>
      </c>
      <c r="P34" s="87">
        <f t="shared" si="6"/>
        <v>0</v>
      </c>
      <c r="Q34" s="88">
        <f t="shared" si="7"/>
        <v>0</v>
      </c>
      <c r="R34" s="94"/>
    </row>
    <row r="35" spans="1:18" s="77" customFormat="1" ht="31.2" x14ac:dyDescent="0.3">
      <c r="A35" s="93">
        <f>IF(F35="","", COUNTA($F$17:F35))</f>
        <v>14</v>
      </c>
      <c r="B35" s="76"/>
      <c r="C35" s="76"/>
      <c r="D35" s="75"/>
      <c r="E35" s="106" t="s">
        <v>62</v>
      </c>
      <c r="F35" s="102">
        <v>1</v>
      </c>
      <c r="G35" s="101">
        <v>0</v>
      </c>
      <c r="H35" s="98">
        <f t="shared" si="4"/>
        <v>1</v>
      </c>
      <c r="I35" s="97" t="s">
        <v>56</v>
      </c>
      <c r="J35" s="103" t="s">
        <v>42</v>
      </c>
      <c r="K35" s="103" t="s">
        <v>42</v>
      </c>
      <c r="L35" s="104">
        <v>0</v>
      </c>
      <c r="M35" s="87">
        <v>0</v>
      </c>
      <c r="N35" s="87">
        <v>0</v>
      </c>
      <c r="O35" s="87">
        <f t="shared" si="5"/>
        <v>0</v>
      </c>
      <c r="P35" s="87">
        <f t="shared" si="6"/>
        <v>0</v>
      </c>
      <c r="Q35" s="88">
        <f t="shared" si="7"/>
        <v>0</v>
      </c>
      <c r="R35" s="94"/>
    </row>
    <row r="36" spans="1:18" s="77" customFormat="1" ht="31.2" x14ac:dyDescent="0.3">
      <c r="A36" s="93">
        <f>IF(F36="","", COUNTA($F$17:F36))</f>
        <v>15</v>
      </c>
      <c r="B36" s="76"/>
      <c r="C36" s="76"/>
      <c r="D36" s="75"/>
      <c r="E36" s="106" t="s">
        <v>63</v>
      </c>
      <c r="F36" s="102">
        <v>5</v>
      </c>
      <c r="G36" s="101">
        <v>0</v>
      </c>
      <c r="H36" s="98">
        <f t="shared" si="4"/>
        <v>5</v>
      </c>
      <c r="I36" s="97" t="s">
        <v>56</v>
      </c>
      <c r="J36" s="103" t="s">
        <v>42</v>
      </c>
      <c r="K36" s="103" t="s">
        <v>42</v>
      </c>
      <c r="L36" s="104">
        <v>0</v>
      </c>
      <c r="M36" s="87">
        <v>0</v>
      </c>
      <c r="N36" s="87">
        <v>0</v>
      </c>
      <c r="O36" s="87">
        <f t="shared" si="5"/>
        <v>0</v>
      </c>
      <c r="P36" s="87">
        <f t="shared" si="6"/>
        <v>0</v>
      </c>
      <c r="Q36" s="88">
        <f t="shared" si="7"/>
        <v>0</v>
      </c>
      <c r="R36" s="94"/>
    </row>
    <row r="37" spans="1:18" s="77" customFormat="1" ht="31.2" x14ac:dyDescent="0.3">
      <c r="A37" s="93">
        <f>IF(F37="","", COUNTA($F$17:F37))</f>
        <v>16</v>
      </c>
      <c r="B37" s="76"/>
      <c r="C37" s="76"/>
      <c r="D37" s="75"/>
      <c r="E37" s="106" t="s">
        <v>64</v>
      </c>
      <c r="F37" s="102">
        <v>1</v>
      </c>
      <c r="G37" s="101">
        <v>0</v>
      </c>
      <c r="H37" s="98">
        <f t="shared" si="4"/>
        <v>1</v>
      </c>
      <c r="I37" s="97" t="s">
        <v>56</v>
      </c>
      <c r="J37" s="103" t="s">
        <v>42</v>
      </c>
      <c r="K37" s="103" t="s">
        <v>42</v>
      </c>
      <c r="L37" s="104">
        <v>0</v>
      </c>
      <c r="M37" s="87">
        <v>0</v>
      </c>
      <c r="N37" s="87">
        <v>0</v>
      </c>
      <c r="O37" s="87">
        <f t="shared" si="5"/>
        <v>0</v>
      </c>
      <c r="P37" s="87">
        <f t="shared" si="6"/>
        <v>0</v>
      </c>
      <c r="Q37" s="88">
        <f t="shared" si="7"/>
        <v>0</v>
      </c>
      <c r="R37" s="94"/>
    </row>
    <row r="38" spans="1:18" s="77" customFormat="1" ht="31.2" x14ac:dyDescent="0.3">
      <c r="A38" s="93">
        <f>IF(F38="","", COUNTA($F$17:F38))</f>
        <v>17</v>
      </c>
      <c r="B38" s="76"/>
      <c r="C38" s="76"/>
      <c r="D38" s="75"/>
      <c r="E38" s="106" t="s">
        <v>65</v>
      </c>
      <c r="F38" s="102">
        <v>2</v>
      </c>
      <c r="G38" s="101">
        <v>0</v>
      </c>
      <c r="H38" s="98">
        <f t="shared" si="4"/>
        <v>2</v>
      </c>
      <c r="I38" s="97" t="s">
        <v>56</v>
      </c>
      <c r="J38" s="103" t="s">
        <v>42</v>
      </c>
      <c r="K38" s="103" t="s">
        <v>42</v>
      </c>
      <c r="L38" s="104">
        <v>0</v>
      </c>
      <c r="M38" s="87">
        <v>0</v>
      </c>
      <c r="N38" s="87">
        <v>0</v>
      </c>
      <c r="O38" s="87">
        <f t="shared" si="5"/>
        <v>0</v>
      </c>
      <c r="P38" s="87">
        <f t="shared" si="6"/>
        <v>0</v>
      </c>
      <c r="Q38" s="88">
        <f t="shared" si="7"/>
        <v>0</v>
      </c>
      <c r="R38" s="94"/>
    </row>
    <row r="39" spans="1:18" s="77" customFormat="1" ht="31.2" x14ac:dyDescent="0.3">
      <c r="A39" s="93">
        <f>IF(F39="","", COUNTA($F$17:F39))</f>
        <v>18</v>
      </c>
      <c r="B39" s="76"/>
      <c r="C39" s="76"/>
      <c r="D39" s="75"/>
      <c r="E39" s="106" t="s">
        <v>66</v>
      </c>
      <c r="F39" s="102">
        <v>1</v>
      </c>
      <c r="G39" s="101">
        <v>0</v>
      </c>
      <c r="H39" s="98">
        <f t="shared" si="4"/>
        <v>1</v>
      </c>
      <c r="I39" s="97" t="s">
        <v>56</v>
      </c>
      <c r="J39" s="103" t="s">
        <v>42</v>
      </c>
      <c r="K39" s="103" t="s">
        <v>42</v>
      </c>
      <c r="L39" s="104">
        <v>0</v>
      </c>
      <c r="M39" s="87">
        <v>0</v>
      </c>
      <c r="N39" s="87">
        <v>0</v>
      </c>
      <c r="O39" s="87">
        <f t="shared" si="5"/>
        <v>0</v>
      </c>
      <c r="P39" s="87">
        <f t="shared" si="6"/>
        <v>0</v>
      </c>
      <c r="Q39" s="88">
        <f t="shared" si="7"/>
        <v>0</v>
      </c>
      <c r="R39" s="94"/>
    </row>
    <row r="40" spans="1:18" s="77" customFormat="1" ht="31.2" x14ac:dyDescent="0.3">
      <c r="A40" s="93">
        <f>IF(F40="","", COUNTA($F$17:F40))</f>
        <v>19</v>
      </c>
      <c r="B40" s="76"/>
      <c r="C40" s="76"/>
      <c r="D40" s="75"/>
      <c r="E40" s="106" t="s">
        <v>67</v>
      </c>
      <c r="F40" s="102">
        <v>4</v>
      </c>
      <c r="G40" s="101">
        <v>0</v>
      </c>
      <c r="H40" s="98">
        <f t="shared" si="4"/>
        <v>4</v>
      </c>
      <c r="I40" s="97" t="s">
        <v>56</v>
      </c>
      <c r="J40" s="103" t="s">
        <v>42</v>
      </c>
      <c r="K40" s="103" t="s">
        <v>42</v>
      </c>
      <c r="L40" s="104">
        <v>0</v>
      </c>
      <c r="M40" s="87">
        <v>0</v>
      </c>
      <c r="N40" s="87">
        <v>0</v>
      </c>
      <c r="O40" s="87">
        <f t="shared" si="5"/>
        <v>0</v>
      </c>
      <c r="P40" s="87">
        <f t="shared" si="6"/>
        <v>0</v>
      </c>
      <c r="Q40" s="88">
        <f t="shared" si="7"/>
        <v>0</v>
      </c>
      <c r="R40" s="94"/>
    </row>
    <row r="41" spans="1:18" s="77" customFormat="1" ht="31.2" x14ac:dyDescent="0.3">
      <c r="A41" s="93">
        <f>IF(F41="","", COUNTA($F$17:F41))</f>
        <v>20</v>
      </c>
      <c r="B41" s="76"/>
      <c r="C41" s="76"/>
      <c r="D41" s="75"/>
      <c r="E41" s="106" t="s">
        <v>68</v>
      </c>
      <c r="F41" s="102">
        <v>1</v>
      </c>
      <c r="G41" s="101">
        <v>0</v>
      </c>
      <c r="H41" s="98">
        <f t="shared" si="4"/>
        <v>1</v>
      </c>
      <c r="I41" s="97" t="s">
        <v>56</v>
      </c>
      <c r="J41" s="103" t="s">
        <v>42</v>
      </c>
      <c r="K41" s="103" t="s">
        <v>42</v>
      </c>
      <c r="L41" s="104">
        <v>0</v>
      </c>
      <c r="M41" s="87">
        <v>0</v>
      </c>
      <c r="N41" s="87">
        <v>0</v>
      </c>
      <c r="O41" s="87">
        <f t="shared" si="5"/>
        <v>0</v>
      </c>
      <c r="P41" s="87">
        <f t="shared" si="6"/>
        <v>0</v>
      </c>
      <c r="Q41" s="88">
        <f t="shared" si="7"/>
        <v>0</v>
      </c>
      <c r="R41" s="94"/>
    </row>
    <row r="42" spans="1:18" s="77" customFormat="1" ht="31.2" x14ac:dyDescent="0.3">
      <c r="A42" s="93">
        <f>IF(F42="","", COUNTA($F$17:F42))</f>
        <v>21</v>
      </c>
      <c r="B42" s="76"/>
      <c r="C42" s="76"/>
      <c r="D42" s="75"/>
      <c r="E42" s="106" t="s">
        <v>69</v>
      </c>
      <c r="F42" s="102">
        <v>1</v>
      </c>
      <c r="G42" s="101">
        <v>0</v>
      </c>
      <c r="H42" s="98">
        <f t="shared" si="4"/>
        <v>1</v>
      </c>
      <c r="I42" s="97" t="s">
        <v>56</v>
      </c>
      <c r="J42" s="103" t="s">
        <v>42</v>
      </c>
      <c r="K42" s="103" t="s">
        <v>42</v>
      </c>
      <c r="L42" s="104">
        <v>0</v>
      </c>
      <c r="M42" s="87">
        <v>0</v>
      </c>
      <c r="N42" s="87">
        <v>0</v>
      </c>
      <c r="O42" s="87">
        <f t="shared" si="5"/>
        <v>0</v>
      </c>
      <c r="P42" s="87">
        <f t="shared" si="6"/>
        <v>0</v>
      </c>
      <c r="Q42" s="88">
        <f t="shared" si="7"/>
        <v>0</v>
      </c>
      <c r="R42" s="94"/>
    </row>
    <row r="43" spans="1:18" s="77" customFormat="1" x14ac:dyDescent="0.3">
      <c r="A43" s="93">
        <f>IF(F43="","", COUNTA($F$17:F43))</f>
        <v>22</v>
      </c>
      <c r="B43" s="76"/>
      <c r="C43" s="76"/>
      <c r="D43" s="75"/>
      <c r="E43" s="106" t="s">
        <v>70</v>
      </c>
      <c r="F43" s="102">
        <v>1</v>
      </c>
      <c r="G43" s="101">
        <v>0</v>
      </c>
      <c r="H43" s="98">
        <f t="shared" si="4"/>
        <v>1</v>
      </c>
      <c r="I43" s="97" t="s">
        <v>56</v>
      </c>
      <c r="J43" s="103" t="s">
        <v>42</v>
      </c>
      <c r="K43" s="103" t="s">
        <v>42</v>
      </c>
      <c r="L43" s="104">
        <v>0</v>
      </c>
      <c r="M43" s="87">
        <v>0</v>
      </c>
      <c r="N43" s="87">
        <v>0</v>
      </c>
      <c r="O43" s="87">
        <f t="shared" si="5"/>
        <v>0</v>
      </c>
      <c r="P43" s="87">
        <f t="shared" si="6"/>
        <v>0</v>
      </c>
      <c r="Q43" s="88">
        <f t="shared" si="7"/>
        <v>0</v>
      </c>
      <c r="R43" s="94"/>
    </row>
    <row r="44" spans="1:18" s="77" customFormat="1" x14ac:dyDescent="0.3">
      <c r="A44" s="93">
        <f>IF(F44="","", COUNTA($F$17:F44))</f>
        <v>23</v>
      </c>
      <c r="B44" s="76"/>
      <c r="C44" s="76"/>
      <c r="D44" s="75"/>
      <c r="E44" s="106" t="s">
        <v>71</v>
      </c>
      <c r="F44" s="102">
        <v>1</v>
      </c>
      <c r="G44" s="101">
        <v>0</v>
      </c>
      <c r="H44" s="98">
        <f t="shared" si="4"/>
        <v>1</v>
      </c>
      <c r="I44" s="97" t="s">
        <v>56</v>
      </c>
      <c r="J44" s="103" t="s">
        <v>42</v>
      </c>
      <c r="K44" s="103" t="s">
        <v>42</v>
      </c>
      <c r="L44" s="104">
        <v>0</v>
      </c>
      <c r="M44" s="87">
        <v>0</v>
      </c>
      <c r="N44" s="87">
        <v>0</v>
      </c>
      <c r="O44" s="87">
        <f t="shared" si="5"/>
        <v>0</v>
      </c>
      <c r="P44" s="87">
        <f t="shared" si="6"/>
        <v>0</v>
      </c>
      <c r="Q44" s="88">
        <f t="shared" si="7"/>
        <v>0</v>
      </c>
      <c r="R44" s="94"/>
    </row>
    <row r="45" spans="1:18" s="77" customFormat="1" ht="31.2" x14ac:dyDescent="0.3">
      <c r="A45" s="93">
        <f>IF(F45="","", COUNTA($F$17:F45))</f>
        <v>24</v>
      </c>
      <c r="B45" s="76"/>
      <c r="C45" s="76"/>
      <c r="D45" s="75"/>
      <c r="E45" s="106" t="s">
        <v>72</v>
      </c>
      <c r="F45" s="102">
        <v>1</v>
      </c>
      <c r="G45" s="101">
        <v>0</v>
      </c>
      <c r="H45" s="98">
        <f t="shared" si="4"/>
        <v>1</v>
      </c>
      <c r="I45" s="97" t="s">
        <v>56</v>
      </c>
      <c r="J45" s="103" t="s">
        <v>42</v>
      </c>
      <c r="K45" s="103" t="s">
        <v>42</v>
      </c>
      <c r="L45" s="104">
        <v>0</v>
      </c>
      <c r="M45" s="87">
        <v>0</v>
      </c>
      <c r="N45" s="87">
        <v>0</v>
      </c>
      <c r="O45" s="87">
        <f t="shared" si="5"/>
        <v>0</v>
      </c>
      <c r="P45" s="87">
        <f t="shared" si="6"/>
        <v>0</v>
      </c>
      <c r="Q45" s="88">
        <f t="shared" si="7"/>
        <v>0</v>
      </c>
      <c r="R45" s="94"/>
    </row>
    <row r="46" spans="1:18" s="77" customFormat="1" ht="31.2" x14ac:dyDescent="0.3">
      <c r="A46" s="93">
        <f>IF(F46="","", COUNTA($F$17:F46))</f>
        <v>25</v>
      </c>
      <c r="B46" s="76"/>
      <c r="C46" s="76"/>
      <c r="D46" s="75"/>
      <c r="E46" s="106" t="s">
        <v>73</v>
      </c>
      <c r="F46" s="102">
        <v>1</v>
      </c>
      <c r="G46" s="101">
        <v>0</v>
      </c>
      <c r="H46" s="98">
        <f t="shared" si="4"/>
        <v>1</v>
      </c>
      <c r="I46" s="97" t="s">
        <v>56</v>
      </c>
      <c r="J46" s="103" t="s">
        <v>42</v>
      </c>
      <c r="K46" s="103" t="s">
        <v>42</v>
      </c>
      <c r="L46" s="104">
        <v>0</v>
      </c>
      <c r="M46" s="87">
        <v>0</v>
      </c>
      <c r="N46" s="87">
        <v>0</v>
      </c>
      <c r="O46" s="87">
        <f t="shared" si="5"/>
        <v>0</v>
      </c>
      <c r="P46" s="87">
        <f t="shared" si="6"/>
        <v>0</v>
      </c>
      <c r="Q46" s="88">
        <f t="shared" si="7"/>
        <v>0</v>
      </c>
      <c r="R46" s="94"/>
    </row>
    <row r="47" spans="1:18" s="77" customFormat="1" ht="31.2" x14ac:dyDescent="0.3">
      <c r="A47" s="93">
        <f>IF(F47="","", COUNTA($F$17:F47))</f>
        <v>26</v>
      </c>
      <c r="B47" s="76"/>
      <c r="C47" s="76"/>
      <c r="D47" s="75"/>
      <c r="E47" s="106" t="s">
        <v>74</v>
      </c>
      <c r="F47" s="102">
        <v>1</v>
      </c>
      <c r="G47" s="101">
        <v>0</v>
      </c>
      <c r="H47" s="98">
        <f t="shared" si="4"/>
        <v>1</v>
      </c>
      <c r="I47" s="97" t="s">
        <v>56</v>
      </c>
      <c r="J47" s="103" t="s">
        <v>42</v>
      </c>
      <c r="K47" s="103" t="s">
        <v>42</v>
      </c>
      <c r="L47" s="104">
        <v>0</v>
      </c>
      <c r="M47" s="87">
        <v>0</v>
      </c>
      <c r="N47" s="87">
        <v>0</v>
      </c>
      <c r="O47" s="87">
        <f t="shared" si="5"/>
        <v>0</v>
      </c>
      <c r="P47" s="87">
        <f t="shared" si="6"/>
        <v>0</v>
      </c>
      <c r="Q47" s="88">
        <f t="shared" si="7"/>
        <v>0</v>
      </c>
      <c r="R47" s="94"/>
    </row>
    <row r="48" spans="1:18" s="77" customFormat="1" x14ac:dyDescent="0.3">
      <c r="A48" s="78"/>
      <c r="B48" s="76"/>
      <c r="C48" s="76"/>
      <c r="D48" s="75"/>
      <c r="E48" s="100" t="s">
        <v>75</v>
      </c>
      <c r="F48" s="89"/>
      <c r="G48" s="89"/>
      <c r="H48" s="99"/>
      <c r="I48" s="89"/>
      <c r="J48" s="89"/>
      <c r="K48" s="90"/>
      <c r="L48" s="89"/>
      <c r="M48" s="90"/>
      <c r="N48" s="90"/>
      <c r="O48" s="90"/>
      <c r="P48" s="90"/>
      <c r="Q48" s="91"/>
      <c r="R48" s="95"/>
    </row>
    <row r="49" spans="1:18" s="77" customFormat="1" ht="31.2" x14ac:dyDescent="0.3">
      <c r="A49" s="93">
        <f>IF(F49="","", COUNTA($F$17:F49))</f>
        <v>27</v>
      </c>
      <c r="B49" s="76"/>
      <c r="C49" s="76"/>
      <c r="D49" s="75"/>
      <c r="E49" s="106" t="s">
        <v>76</v>
      </c>
      <c r="F49" s="102">
        <v>105</v>
      </c>
      <c r="G49" s="101">
        <v>0</v>
      </c>
      <c r="H49" s="98">
        <f t="shared" ref="H49:H54" si="8">F49+G49*F49</f>
        <v>105</v>
      </c>
      <c r="I49" s="97" t="s">
        <v>56</v>
      </c>
      <c r="J49" s="103" t="s">
        <v>42</v>
      </c>
      <c r="K49" s="103" t="s">
        <v>42</v>
      </c>
      <c r="L49" s="104">
        <v>0</v>
      </c>
      <c r="M49" s="87">
        <v>0</v>
      </c>
      <c r="N49" s="87">
        <v>0</v>
      </c>
      <c r="O49" s="87">
        <f t="shared" ref="O49:O54" si="9">H49*M49</f>
        <v>0</v>
      </c>
      <c r="P49" s="87">
        <f t="shared" ref="P49:P54" si="10">H49*N49</f>
        <v>0</v>
      </c>
      <c r="Q49" s="88">
        <f t="shared" ref="Q49:Q54" si="11">O49+P49</f>
        <v>0</v>
      </c>
      <c r="R49" s="94"/>
    </row>
    <row r="50" spans="1:18" s="77" customFormat="1" ht="31.2" x14ac:dyDescent="0.3">
      <c r="A50" s="93">
        <f>IF(F50="","", COUNTA($F$17:F50))</f>
        <v>28</v>
      </c>
      <c r="B50" s="76"/>
      <c r="C50" s="76"/>
      <c r="D50" s="75"/>
      <c r="E50" s="106" t="s">
        <v>77</v>
      </c>
      <c r="F50" s="102">
        <v>1</v>
      </c>
      <c r="G50" s="101">
        <v>0</v>
      </c>
      <c r="H50" s="98">
        <f t="shared" si="8"/>
        <v>1</v>
      </c>
      <c r="I50" s="97" t="s">
        <v>56</v>
      </c>
      <c r="J50" s="103" t="s">
        <v>42</v>
      </c>
      <c r="K50" s="103" t="s">
        <v>42</v>
      </c>
      <c r="L50" s="104">
        <v>0</v>
      </c>
      <c r="M50" s="87">
        <v>0</v>
      </c>
      <c r="N50" s="87">
        <v>0</v>
      </c>
      <c r="O50" s="87">
        <f t="shared" si="9"/>
        <v>0</v>
      </c>
      <c r="P50" s="87">
        <f t="shared" si="10"/>
        <v>0</v>
      </c>
      <c r="Q50" s="88">
        <f t="shared" si="11"/>
        <v>0</v>
      </c>
      <c r="R50" s="94"/>
    </row>
    <row r="51" spans="1:18" s="77" customFormat="1" x14ac:dyDescent="0.3">
      <c r="A51" s="93">
        <f>IF(F51="","", COUNTA($F$17:F51))</f>
        <v>29</v>
      </c>
      <c r="B51" s="76"/>
      <c r="C51" s="76"/>
      <c r="D51" s="75"/>
      <c r="E51" s="106" t="s">
        <v>78</v>
      </c>
      <c r="F51" s="102">
        <v>1</v>
      </c>
      <c r="G51" s="101">
        <v>0</v>
      </c>
      <c r="H51" s="98">
        <f t="shared" si="8"/>
        <v>1</v>
      </c>
      <c r="I51" s="97" t="s">
        <v>56</v>
      </c>
      <c r="J51" s="103" t="s">
        <v>42</v>
      </c>
      <c r="K51" s="103" t="s">
        <v>42</v>
      </c>
      <c r="L51" s="104">
        <v>0</v>
      </c>
      <c r="M51" s="87">
        <v>0</v>
      </c>
      <c r="N51" s="87">
        <v>0</v>
      </c>
      <c r="O51" s="87">
        <f t="shared" si="9"/>
        <v>0</v>
      </c>
      <c r="P51" s="87">
        <f t="shared" si="10"/>
        <v>0</v>
      </c>
      <c r="Q51" s="88">
        <f t="shared" si="11"/>
        <v>0</v>
      </c>
      <c r="R51" s="94"/>
    </row>
    <row r="52" spans="1:18" s="77" customFormat="1" ht="31.2" x14ac:dyDescent="0.3">
      <c r="A52" s="93">
        <f>IF(F52="","", COUNTA($F$17:F52))</f>
        <v>30</v>
      </c>
      <c r="B52" s="76"/>
      <c r="C52" s="76"/>
      <c r="D52" s="75"/>
      <c r="E52" s="106" t="s">
        <v>79</v>
      </c>
      <c r="F52" s="102">
        <v>2</v>
      </c>
      <c r="G52" s="101">
        <v>0</v>
      </c>
      <c r="H52" s="98">
        <f t="shared" si="8"/>
        <v>2</v>
      </c>
      <c r="I52" s="97" t="s">
        <v>56</v>
      </c>
      <c r="J52" s="103" t="s">
        <v>42</v>
      </c>
      <c r="K52" s="103" t="s">
        <v>42</v>
      </c>
      <c r="L52" s="104">
        <v>0</v>
      </c>
      <c r="M52" s="87">
        <v>0</v>
      </c>
      <c r="N52" s="87">
        <v>0</v>
      </c>
      <c r="O52" s="87">
        <f t="shared" si="9"/>
        <v>0</v>
      </c>
      <c r="P52" s="87">
        <f t="shared" si="10"/>
        <v>0</v>
      </c>
      <c r="Q52" s="88">
        <f t="shared" si="11"/>
        <v>0</v>
      </c>
      <c r="R52" s="94"/>
    </row>
    <row r="53" spans="1:18" s="77" customFormat="1" ht="31.2" x14ac:dyDescent="0.3">
      <c r="A53" s="93">
        <f>IF(F53="","", COUNTA($F$17:F53))</f>
        <v>31</v>
      </c>
      <c r="B53" s="76"/>
      <c r="C53" s="76"/>
      <c r="D53" s="75"/>
      <c r="E53" s="106" t="s">
        <v>80</v>
      </c>
      <c r="F53" s="102">
        <v>2</v>
      </c>
      <c r="G53" s="101">
        <v>0</v>
      </c>
      <c r="H53" s="98">
        <f t="shared" si="8"/>
        <v>2</v>
      </c>
      <c r="I53" s="97" t="s">
        <v>56</v>
      </c>
      <c r="J53" s="103" t="s">
        <v>42</v>
      </c>
      <c r="K53" s="103" t="s">
        <v>42</v>
      </c>
      <c r="L53" s="104">
        <v>0</v>
      </c>
      <c r="M53" s="87">
        <v>0</v>
      </c>
      <c r="N53" s="87">
        <v>0</v>
      </c>
      <c r="O53" s="87">
        <f t="shared" si="9"/>
        <v>0</v>
      </c>
      <c r="P53" s="87">
        <f t="shared" si="10"/>
        <v>0</v>
      </c>
      <c r="Q53" s="88">
        <f t="shared" si="11"/>
        <v>0</v>
      </c>
      <c r="R53" s="94"/>
    </row>
    <row r="54" spans="1:18" s="77" customFormat="1" ht="31.2" x14ac:dyDescent="0.3">
      <c r="A54" s="93">
        <f>IF(F54="","", COUNTA($F$17:F54))</f>
        <v>32</v>
      </c>
      <c r="B54" s="76"/>
      <c r="C54" s="76"/>
      <c r="D54" s="75"/>
      <c r="E54" s="106" t="s">
        <v>81</v>
      </c>
      <c r="F54" s="102">
        <v>6</v>
      </c>
      <c r="G54" s="101">
        <v>0</v>
      </c>
      <c r="H54" s="98">
        <f t="shared" si="8"/>
        <v>6</v>
      </c>
      <c r="I54" s="97" t="s">
        <v>56</v>
      </c>
      <c r="J54" s="103" t="s">
        <v>42</v>
      </c>
      <c r="K54" s="103" t="s">
        <v>42</v>
      </c>
      <c r="L54" s="104">
        <v>0</v>
      </c>
      <c r="M54" s="87">
        <v>0</v>
      </c>
      <c r="N54" s="87">
        <v>0</v>
      </c>
      <c r="O54" s="87">
        <f t="shared" si="9"/>
        <v>0</v>
      </c>
      <c r="P54" s="87">
        <f t="shared" si="10"/>
        <v>0</v>
      </c>
      <c r="Q54" s="88">
        <f t="shared" si="11"/>
        <v>0</v>
      </c>
      <c r="R54" s="94"/>
    </row>
    <row r="55" spans="1:18" s="77" customFormat="1" x14ac:dyDescent="0.3">
      <c r="A55" s="78"/>
      <c r="B55" s="76"/>
      <c r="C55" s="76"/>
      <c r="D55" s="75"/>
      <c r="E55" s="100" t="s">
        <v>83</v>
      </c>
      <c r="F55" s="89"/>
      <c r="G55" s="89"/>
      <c r="H55" s="99"/>
      <c r="I55" s="89"/>
      <c r="J55" s="89"/>
      <c r="K55" s="90"/>
      <c r="L55" s="89"/>
      <c r="M55" s="90"/>
      <c r="N55" s="90"/>
      <c r="O55" s="90"/>
      <c r="P55" s="90"/>
      <c r="Q55" s="91"/>
      <c r="R55" s="95"/>
    </row>
    <row r="56" spans="1:18" s="77" customFormat="1" ht="37.5" customHeight="1" x14ac:dyDescent="0.3">
      <c r="A56" s="93">
        <f>IF(F56="","", COUNTA($F$17:F56))</f>
        <v>33</v>
      </c>
      <c r="B56" s="76"/>
      <c r="C56" s="76"/>
      <c r="D56" s="75"/>
      <c r="E56" s="106" t="s">
        <v>82</v>
      </c>
      <c r="F56" s="98">
        <v>217</v>
      </c>
      <c r="G56" s="92">
        <v>0</v>
      </c>
      <c r="H56" s="98">
        <f>F56+G56*F56</f>
        <v>217</v>
      </c>
      <c r="I56" s="97" t="s">
        <v>56</v>
      </c>
      <c r="J56" s="103" t="s">
        <v>42</v>
      </c>
      <c r="K56" s="103" t="s">
        <v>42</v>
      </c>
      <c r="L56" s="104">
        <v>0</v>
      </c>
      <c r="M56" s="87">
        <v>0</v>
      </c>
      <c r="N56" s="87">
        <v>0</v>
      </c>
      <c r="O56" s="87">
        <f>H56*M56</f>
        <v>0</v>
      </c>
      <c r="P56" s="87">
        <f>H56*N56</f>
        <v>0</v>
      </c>
      <c r="Q56" s="88">
        <f>O56+P56</f>
        <v>0</v>
      </c>
      <c r="R56" s="94"/>
    </row>
    <row r="57" spans="1:18" x14ac:dyDescent="0.3">
      <c r="A57" s="63" t="str">
        <f>IF(F57="","", COUNTA($F$17:F57))</f>
        <v/>
      </c>
      <c r="B57" s="27"/>
      <c r="C57" s="27"/>
      <c r="D57" s="30"/>
      <c r="E57" s="28"/>
      <c r="F57" s="10"/>
      <c r="G57" s="10"/>
      <c r="H57" s="11"/>
      <c r="I57" s="10"/>
      <c r="J57" s="10"/>
      <c r="K57" s="87"/>
      <c r="L57" s="10"/>
      <c r="M57" s="12"/>
      <c r="N57" s="12"/>
      <c r="O57" s="12"/>
      <c r="P57" s="12"/>
      <c r="Q57" s="13"/>
      <c r="R57" s="68"/>
    </row>
    <row r="58" spans="1:18" ht="17.399999999999999" x14ac:dyDescent="0.3">
      <c r="A58" s="63" t="str">
        <f>IF(F58="","", COUNTA($F$17:F58))</f>
        <v/>
      </c>
      <c r="B58" s="14"/>
      <c r="C58" s="14"/>
      <c r="D58" s="15"/>
      <c r="E58" s="112" t="s">
        <v>18</v>
      </c>
      <c r="F58" s="16"/>
      <c r="G58" s="16"/>
      <c r="H58" s="17"/>
      <c r="I58" s="16"/>
      <c r="J58" s="16"/>
      <c r="K58" s="112">
        <f>SUM(K30:K57)</f>
        <v>0</v>
      </c>
      <c r="L58" s="16"/>
      <c r="M58" s="73"/>
      <c r="N58" s="73"/>
      <c r="O58" s="113">
        <f>SUM(O31:O57)</f>
        <v>0</v>
      </c>
      <c r="P58" s="113">
        <f>SUM(P31:P57)</f>
        <v>0</v>
      </c>
      <c r="Q58" s="74"/>
      <c r="R58" s="113">
        <f>SUM(Q31:Q57)</f>
        <v>0</v>
      </c>
    </row>
    <row r="59" spans="1:18" x14ac:dyDescent="0.3">
      <c r="A59" s="63" t="str">
        <f>IF(F59="","", COUNTA($F$17:F59))</f>
        <v/>
      </c>
      <c r="B59" s="20"/>
      <c r="C59" s="20"/>
      <c r="D59" s="21"/>
      <c r="E59" s="22"/>
      <c r="F59" s="23"/>
      <c r="G59" s="23"/>
      <c r="H59" s="24"/>
      <c r="I59" s="23"/>
      <c r="J59" s="23"/>
      <c r="K59" s="90"/>
      <c r="L59" s="23"/>
      <c r="M59" s="25"/>
      <c r="N59" s="25"/>
      <c r="O59" s="25"/>
      <c r="P59" s="25"/>
      <c r="Q59" s="26"/>
      <c r="R59" s="67"/>
    </row>
    <row r="60" spans="1:18" x14ac:dyDescent="0.3">
      <c r="A60" s="66"/>
      <c r="B60" s="20"/>
      <c r="C60" s="20"/>
      <c r="D60" s="21"/>
      <c r="E60" s="22"/>
      <c r="F60" s="23"/>
      <c r="G60" s="23"/>
      <c r="H60" s="24"/>
      <c r="I60" s="23"/>
      <c r="J60" s="23"/>
      <c r="K60" s="90"/>
      <c r="L60" s="23"/>
      <c r="M60" s="25"/>
      <c r="N60" s="25"/>
      <c r="O60" s="25"/>
      <c r="P60" s="25"/>
      <c r="Q60" s="26"/>
      <c r="R60" s="67"/>
    </row>
    <row r="61" spans="1:18" x14ac:dyDescent="0.3">
      <c r="A61" s="60"/>
      <c r="B61" s="40"/>
      <c r="C61" s="40"/>
      <c r="D61" s="39"/>
      <c r="E61" s="41"/>
      <c r="F61" s="42"/>
      <c r="G61" s="42"/>
      <c r="H61" s="42"/>
      <c r="I61" s="42"/>
      <c r="J61" s="42"/>
      <c r="K61" s="96"/>
      <c r="L61" s="42"/>
      <c r="M61" s="43"/>
      <c r="N61" s="125"/>
      <c r="O61" s="125"/>
      <c r="P61" s="125"/>
      <c r="Q61" s="125"/>
      <c r="R61" s="126"/>
    </row>
    <row r="62" spans="1:18" x14ac:dyDescent="0.3">
      <c r="A62" s="127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9"/>
    </row>
    <row r="63" spans="1:18" ht="14.4" x14ac:dyDescent="0.3">
      <c r="A63" s="134" t="s">
        <v>19</v>
      </c>
      <c r="B63" s="134"/>
      <c r="C63" s="134"/>
      <c r="D63" s="134"/>
      <c r="E63" s="134"/>
      <c r="F63" s="134"/>
      <c r="G63" s="134"/>
      <c r="H63" s="134"/>
      <c r="I63" s="134"/>
      <c r="J63" s="114"/>
      <c r="K63" s="115"/>
      <c r="L63" s="114"/>
      <c r="M63" s="115"/>
      <c r="N63" s="115"/>
      <c r="O63" s="115"/>
      <c r="P63" s="115"/>
      <c r="Q63" s="115">
        <f>SUM(Q16:Q62)</f>
        <v>0</v>
      </c>
      <c r="R63" s="115">
        <f>SUM(R16:R62)</f>
        <v>0</v>
      </c>
    </row>
    <row r="64" spans="1:18" ht="14.4" x14ac:dyDescent="0.3">
      <c r="A64" s="134" t="s">
        <v>20</v>
      </c>
      <c r="B64" s="134"/>
      <c r="C64" s="134"/>
      <c r="D64" s="134"/>
      <c r="E64" s="134"/>
      <c r="F64" s="134"/>
      <c r="G64" s="134"/>
      <c r="H64" s="134"/>
      <c r="I64" s="134"/>
      <c r="J64" s="114"/>
      <c r="K64" s="115"/>
      <c r="L64" s="114"/>
      <c r="M64" s="116">
        <v>0.25</v>
      </c>
      <c r="N64" s="115"/>
      <c r="O64" s="115"/>
      <c r="P64" s="115"/>
      <c r="Q64" s="115">
        <f>M64*Q63</f>
        <v>0</v>
      </c>
      <c r="R64" s="115">
        <f>M64*R63</f>
        <v>0</v>
      </c>
    </row>
    <row r="65" spans="1:18" ht="14.4" x14ac:dyDescent="0.3">
      <c r="A65" s="134" t="s">
        <v>21</v>
      </c>
      <c r="B65" s="134"/>
      <c r="C65" s="134"/>
      <c r="D65" s="134"/>
      <c r="E65" s="134"/>
      <c r="F65" s="134"/>
      <c r="G65" s="134"/>
      <c r="H65" s="134"/>
      <c r="I65" s="134"/>
      <c r="J65" s="114"/>
      <c r="K65" s="115"/>
      <c r="L65" s="114"/>
      <c r="M65" s="115"/>
      <c r="N65" s="115"/>
      <c r="O65" s="115"/>
      <c r="P65" s="115"/>
      <c r="Q65" s="115">
        <f>SUM(Q63:Q64)</f>
        <v>0</v>
      </c>
      <c r="R65" s="115">
        <f>SUM(R63:R64)</f>
        <v>0</v>
      </c>
    </row>
    <row r="66" spans="1:18" ht="14.4" x14ac:dyDescent="0.3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</row>
    <row r="67" spans="1:18" ht="14.4" customHeight="1" x14ac:dyDescent="0.3">
      <c r="A67" s="135" t="s">
        <v>22</v>
      </c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7"/>
    </row>
    <row r="68" spans="1:18" ht="14.4" customHeight="1" thickBot="1" x14ac:dyDescent="0.35">
      <c r="A68" s="138"/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40"/>
    </row>
  </sheetData>
  <mergeCells count="17">
    <mergeCell ref="A66:R66"/>
    <mergeCell ref="A63:I63"/>
    <mergeCell ref="A64:I64"/>
    <mergeCell ref="A65:I65"/>
    <mergeCell ref="A67:R68"/>
    <mergeCell ref="A2:R2"/>
    <mergeCell ref="E12:R13"/>
    <mergeCell ref="N14:R14"/>
    <mergeCell ref="A62:R62"/>
    <mergeCell ref="G5:H5"/>
    <mergeCell ref="I5:R5"/>
    <mergeCell ref="G7:H7"/>
    <mergeCell ref="I7:R7"/>
    <mergeCell ref="G8:H8"/>
    <mergeCell ref="I8:R8"/>
    <mergeCell ref="A11:R11"/>
    <mergeCell ref="N61:R6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141" t="s">
        <v>30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3" x14ac:dyDescent="0.3">
      <c r="A2" s="47" t="s">
        <v>31</v>
      </c>
      <c r="B2" s="143" t="s">
        <v>85</v>
      </c>
      <c r="C2" s="143"/>
      <c r="D2" s="143"/>
      <c r="E2" s="143"/>
      <c r="F2" s="143"/>
      <c r="G2" s="48"/>
      <c r="H2" s="48"/>
      <c r="I2" s="48"/>
      <c r="J2" s="49"/>
    </row>
    <row r="3" spans="1:13" x14ac:dyDescent="0.3">
      <c r="A3" s="47" t="s">
        <v>35</v>
      </c>
      <c r="B3" s="144"/>
      <c r="C3" s="144"/>
      <c r="D3" s="144"/>
      <c r="E3" s="144"/>
      <c r="F3" s="144"/>
      <c r="G3" s="50"/>
      <c r="H3" s="50"/>
      <c r="I3" s="50"/>
      <c r="J3" s="51"/>
    </row>
    <row r="4" spans="1:13" x14ac:dyDescent="0.3">
      <c r="A4" s="47" t="s">
        <v>36</v>
      </c>
      <c r="B4" s="144"/>
      <c r="C4" s="144"/>
      <c r="D4" s="144"/>
      <c r="E4" s="144"/>
      <c r="F4" s="144"/>
      <c r="G4" s="50"/>
      <c r="H4" s="50"/>
      <c r="I4" s="50"/>
      <c r="J4" s="51"/>
    </row>
    <row r="5" spans="1:13" x14ac:dyDescent="0.3">
      <c r="A5" s="47" t="s">
        <v>37</v>
      </c>
      <c r="B5" s="144"/>
      <c r="C5" s="144"/>
      <c r="D5" s="144"/>
      <c r="E5" s="144"/>
      <c r="F5" s="144"/>
      <c r="G5" s="50"/>
      <c r="H5" s="50"/>
      <c r="I5" s="50"/>
      <c r="J5" s="51"/>
    </row>
    <row r="6" spans="1:13" x14ac:dyDescent="0.3">
      <c r="A6" s="44"/>
      <c r="B6" s="45"/>
      <c r="C6" s="45"/>
      <c r="D6" s="50"/>
      <c r="E6" s="50"/>
      <c r="F6" s="50"/>
      <c r="G6" s="50"/>
      <c r="H6" s="50"/>
      <c r="I6" s="50"/>
      <c r="J6" s="51"/>
    </row>
    <row r="7" spans="1:13" x14ac:dyDescent="0.3">
      <c r="A7" s="44"/>
      <c r="B7" s="45"/>
      <c r="C7" s="45"/>
      <c r="D7" s="50"/>
      <c r="E7" s="50"/>
      <c r="F7" s="50"/>
      <c r="G7" s="50"/>
      <c r="H7" s="50"/>
      <c r="I7" s="50"/>
      <c r="J7" s="51"/>
    </row>
    <row r="8" spans="1:13" x14ac:dyDescent="0.3">
      <c r="A8" s="44"/>
      <c r="B8" s="45"/>
      <c r="C8" s="45"/>
      <c r="D8" s="50"/>
      <c r="E8" s="50"/>
      <c r="F8" s="50"/>
      <c r="G8" s="50"/>
      <c r="H8" s="50"/>
      <c r="I8" s="50"/>
      <c r="J8" s="51"/>
    </row>
    <row r="9" spans="1:13" x14ac:dyDescent="0.3">
      <c r="A9" s="117" t="s">
        <v>32</v>
      </c>
      <c r="B9" s="145"/>
      <c r="C9" s="146"/>
      <c r="D9" s="146"/>
      <c r="E9" s="147"/>
      <c r="F9" s="142">
        <f ca="1">TODAY()</f>
        <v>45680</v>
      </c>
      <c r="G9" s="142"/>
      <c r="H9" s="142"/>
      <c r="I9" s="142"/>
      <c r="J9" s="142"/>
      <c r="K9" s="31"/>
      <c r="L9" s="31"/>
      <c r="M9" s="31"/>
    </row>
    <row r="10" spans="1:13" x14ac:dyDescent="0.3">
      <c r="A10" s="117" t="s">
        <v>29</v>
      </c>
      <c r="B10" s="141" t="s">
        <v>8</v>
      </c>
      <c r="C10" s="141"/>
      <c r="D10" s="141"/>
      <c r="E10" s="141"/>
      <c r="F10" s="141"/>
      <c r="G10" s="118" t="s">
        <v>52</v>
      </c>
      <c r="H10" s="118" t="s">
        <v>53</v>
      </c>
      <c r="I10" s="118" t="s">
        <v>54</v>
      </c>
      <c r="J10" s="118" t="s">
        <v>55</v>
      </c>
    </row>
    <row r="11" spans="1:13" x14ac:dyDescent="0.3">
      <c r="A11" s="46">
        <v>10000</v>
      </c>
      <c r="B11" s="148" t="s">
        <v>33</v>
      </c>
      <c r="C11" s="149"/>
      <c r="D11" s="149"/>
      <c r="E11" s="149"/>
      <c r="F11" s="150"/>
      <c r="G11" s="110">
        <f>'TAKEOFF BREAKDOWN'!K27</f>
        <v>0</v>
      </c>
      <c r="H11" s="72">
        <f>'TAKEOFF BREAKDOWN'!O27</f>
        <v>0</v>
      </c>
      <c r="I11" s="72">
        <f>'TAKEOFF BREAKDOWN'!P27</f>
        <v>0</v>
      </c>
      <c r="J11" s="72">
        <f>I11+H11</f>
        <v>0</v>
      </c>
    </row>
    <row r="12" spans="1:13" x14ac:dyDescent="0.3">
      <c r="A12" s="46">
        <v>80000</v>
      </c>
      <c r="B12" s="148" t="s">
        <v>34</v>
      </c>
      <c r="C12" s="149"/>
      <c r="D12" s="149"/>
      <c r="E12" s="149"/>
      <c r="F12" s="150"/>
      <c r="G12" s="110">
        <f>'TAKEOFF BREAKDOWN'!K58</f>
        <v>0</v>
      </c>
      <c r="H12" s="72">
        <f>'TAKEOFF BREAKDOWN'!O58</f>
        <v>0</v>
      </c>
      <c r="I12" s="72">
        <f>'TAKEOFF BREAKDOWN'!P58</f>
        <v>0</v>
      </c>
      <c r="J12" s="72">
        <f t="shared" ref="J12" si="0">I12+H12</f>
        <v>0</v>
      </c>
    </row>
    <row r="13" spans="1:13" x14ac:dyDescent="0.3">
      <c r="A13" s="70"/>
      <c r="B13" s="70"/>
      <c r="C13" s="70"/>
      <c r="D13" s="70"/>
      <c r="E13" s="70"/>
      <c r="F13" s="70"/>
      <c r="G13" s="70"/>
      <c r="H13" s="70"/>
      <c r="I13" s="70"/>
      <c r="J13" s="70"/>
    </row>
    <row r="14" spans="1:13" x14ac:dyDescent="0.3">
      <c r="A14" s="141" t="s">
        <v>19</v>
      </c>
      <c r="B14" s="141"/>
      <c r="C14" s="141"/>
      <c r="D14" s="141"/>
      <c r="E14" s="141"/>
      <c r="F14" s="117"/>
      <c r="G14" s="119" t="s">
        <v>42</v>
      </c>
      <c r="H14" s="120">
        <f>SUM(H11:H12)</f>
        <v>0</v>
      </c>
      <c r="I14" s="120">
        <f>SUM(I11:I12)</f>
        <v>0</v>
      </c>
      <c r="J14" s="120">
        <f>SUM(J11:J12)</f>
        <v>0</v>
      </c>
    </row>
    <row r="15" spans="1:13" x14ac:dyDescent="0.3">
      <c r="A15" s="141" t="s">
        <v>20</v>
      </c>
      <c r="B15" s="141"/>
      <c r="C15" s="141"/>
      <c r="D15" s="141"/>
      <c r="E15" s="141"/>
      <c r="F15" s="121">
        <v>0.25</v>
      </c>
      <c r="G15" s="120"/>
      <c r="H15" s="120"/>
      <c r="I15" s="120">
        <f>F15*J14</f>
        <v>0</v>
      </c>
      <c r="J15" s="120">
        <f>I15</f>
        <v>0</v>
      </c>
    </row>
    <row r="16" spans="1:13" x14ac:dyDescent="0.3">
      <c r="A16" s="141" t="s">
        <v>21</v>
      </c>
      <c r="B16" s="141"/>
      <c r="C16" s="141"/>
      <c r="D16" s="141"/>
      <c r="E16" s="141"/>
      <c r="F16" s="117"/>
      <c r="G16" s="120"/>
      <c r="H16" s="120"/>
      <c r="I16" s="120"/>
      <c r="J16" s="120">
        <f>J14+J15</f>
        <v>0</v>
      </c>
    </row>
  </sheetData>
  <mergeCells count="13">
    <mergeCell ref="B10:F10"/>
    <mergeCell ref="B11:F11"/>
    <mergeCell ref="B12:F12"/>
    <mergeCell ref="A16:E16"/>
    <mergeCell ref="A15:E15"/>
    <mergeCell ref="A14:E14"/>
    <mergeCell ref="A1:J1"/>
    <mergeCell ref="F9:J9"/>
    <mergeCell ref="B2:F2"/>
    <mergeCell ref="B3:F3"/>
    <mergeCell ref="B4:F4"/>
    <mergeCell ref="B5:F5"/>
    <mergeCell ref="B9:E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17CEEFA4-9711-4EE5-85A4-F96D6DBA967F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{17CEEFA4-9711-4EE5-85A4-F96D6DBA967F}</vt:lpwstr>
  </property>
</Properties>
</file>