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BREAKDOWN'!$I$1:$I$115</definedName>
  </definedNames>
  <calcPr calcId="162913"/>
</workbook>
</file>

<file path=xl/calcChain.xml><?xml version="1.0" encoding="utf-8"?>
<calcChain xmlns="http://schemas.openxmlformats.org/spreadsheetml/2006/main">
  <c r="K27" i="1" l="1"/>
  <c r="G11" i="2" s="1"/>
  <c r="K105" i="1"/>
  <c r="G12" i="2" s="1"/>
  <c r="A103" i="1"/>
  <c r="A102" i="1"/>
  <c r="A101" i="1"/>
  <c r="A100" i="1"/>
  <c r="A99" i="1"/>
  <c r="A98" i="1"/>
  <c r="A97" i="1"/>
  <c r="A95" i="1"/>
  <c r="A94" i="1"/>
  <c r="A93" i="1"/>
  <c r="A91" i="1"/>
  <c r="A90" i="1"/>
  <c r="A89" i="1"/>
  <c r="A84" i="1"/>
  <c r="A83" i="1"/>
  <c r="A82" i="1"/>
  <c r="A81" i="1"/>
  <c r="A80" i="1"/>
  <c r="A79" i="1"/>
  <c r="A77" i="1"/>
  <c r="A76" i="1"/>
  <c r="A73" i="1"/>
  <c r="A72" i="1"/>
  <c r="A71" i="1"/>
  <c r="A70" i="1"/>
  <c r="A69" i="1"/>
  <c r="A68" i="1"/>
  <c r="A67" i="1"/>
  <c r="A66" i="1"/>
  <c r="A64" i="1"/>
  <c r="A63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7" i="1"/>
  <c r="A46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87" i="1"/>
  <c r="A86" i="1"/>
  <c r="A17" i="1"/>
  <c r="H99" i="1"/>
  <c r="P99" i="1" s="1"/>
  <c r="H98" i="1"/>
  <c r="O98" i="1" s="1"/>
  <c r="H97" i="1"/>
  <c r="P97" i="1" s="1"/>
  <c r="H103" i="1"/>
  <c r="O103" i="1" s="1"/>
  <c r="H102" i="1"/>
  <c r="O102" i="1" s="1"/>
  <c r="H101" i="1"/>
  <c r="O101" i="1" s="1"/>
  <c r="H100" i="1"/>
  <c r="O100" i="1" s="1"/>
  <c r="H95" i="1"/>
  <c r="O95" i="1" s="1"/>
  <c r="H94" i="1"/>
  <c r="O94" i="1" s="1"/>
  <c r="H93" i="1"/>
  <c r="O93" i="1" s="1"/>
  <c r="H91" i="1"/>
  <c r="O91" i="1" s="1"/>
  <c r="H90" i="1"/>
  <c r="O90" i="1" s="1"/>
  <c r="H89" i="1"/>
  <c r="O89" i="1" s="1"/>
  <c r="H84" i="1"/>
  <c r="O84" i="1" s="1"/>
  <c r="H83" i="1"/>
  <c r="O83" i="1" s="1"/>
  <c r="H82" i="1"/>
  <c r="O82" i="1" s="1"/>
  <c r="H81" i="1"/>
  <c r="O81" i="1" s="1"/>
  <c r="H80" i="1"/>
  <c r="O80" i="1" s="1"/>
  <c r="H79" i="1"/>
  <c r="O79" i="1" s="1"/>
  <c r="H77" i="1"/>
  <c r="O77" i="1" s="1"/>
  <c r="H76" i="1"/>
  <c r="O76" i="1" s="1"/>
  <c r="H73" i="1"/>
  <c r="O73" i="1" s="1"/>
  <c r="H72" i="1"/>
  <c r="O72" i="1" s="1"/>
  <c r="H71" i="1"/>
  <c r="O71" i="1" s="1"/>
  <c r="H70" i="1"/>
  <c r="O70" i="1" s="1"/>
  <c r="H69" i="1"/>
  <c r="O69" i="1" s="1"/>
  <c r="H68" i="1"/>
  <c r="O68" i="1" s="1"/>
  <c r="H67" i="1"/>
  <c r="O67" i="1" s="1"/>
  <c r="H66" i="1"/>
  <c r="O66" i="1" s="1"/>
  <c r="H64" i="1"/>
  <c r="O64" i="1" s="1"/>
  <c r="H63" i="1"/>
  <c r="O63" i="1" s="1"/>
  <c r="H61" i="1"/>
  <c r="O61" i="1" s="1"/>
  <c r="H60" i="1"/>
  <c r="O60" i="1" s="1"/>
  <c r="H59" i="1"/>
  <c r="O59" i="1" s="1"/>
  <c r="H58" i="1"/>
  <c r="O58" i="1" s="1"/>
  <c r="H57" i="1"/>
  <c r="O57" i="1" s="1"/>
  <c r="H56" i="1"/>
  <c r="O56" i="1" s="1"/>
  <c r="H55" i="1"/>
  <c r="O55" i="1" s="1"/>
  <c r="H54" i="1"/>
  <c r="O54" i="1" s="1"/>
  <c r="H53" i="1"/>
  <c r="O53" i="1" s="1"/>
  <c r="H52" i="1"/>
  <c r="O52" i="1" s="1"/>
  <c r="H51" i="1"/>
  <c r="O51" i="1" s="1"/>
  <c r="H50" i="1"/>
  <c r="O50" i="1" s="1"/>
  <c r="H49" i="1"/>
  <c r="O49" i="1" s="1"/>
  <c r="H47" i="1"/>
  <c r="O47" i="1" s="1"/>
  <c r="H46" i="1"/>
  <c r="O46" i="1" s="1"/>
  <c r="H44" i="1"/>
  <c r="P44" i="1" s="1"/>
  <c r="H43" i="1"/>
  <c r="P43" i="1" s="1"/>
  <c r="H42" i="1"/>
  <c r="P42" i="1" s="1"/>
  <c r="H41" i="1"/>
  <c r="P41" i="1" s="1"/>
  <c r="H40" i="1"/>
  <c r="P40" i="1" s="1"/>
  <c r="H39" i="1"/>
  <c r="P39" i="1" s="1"/>
  <c r="H38" i="1"/>
  <c r="P38" i="1" s="1"/>
  <c r="H37" i="1"/>
  <c r="P37" i="1" s="1"/>
  <c r="H36" i="1"/>
  <c r="P36" i="1" s="1"/>
  <c r="H35" i="1"/>
  <c r="P35" i="1" s="1"/>
  <c r="H34" i="1"/>
  <c r="P34" i="1" s="1"/>
  <c r="H33" i="1"/>
  <c r="P33" i="1" s="1"/>
  <c r="H32" i="1"/>
  <c r="P32" i="1" s="1"/>
  <c r="H87" i="1"/>
  <c r="P87" i="1" s="1"/>
  <c r="H86" i="1"/>
  <c r="O86" i="1" s="1"/>
  <c r="P98" i="1" l="1"/>
  <c r="Q98" i="1" s="1"/>
  <c r="P56" i="1"/>
  <c r="Q56" i="1" s="1"/>
  <c r="P66" i="1"/>
  <c r="Q66" i="1" s="1"/>
  <c r="P103" i="1"/>
  <c r="Q103" i="1" s="1"/>
  <c r="O97" i="1"/>
  <c r="Q97" i="1" s="1"/>
  <c r="P63" i="1"/>
  <c r="Q63" i="1" s="1"/>
  <c r="P89" i="1"/>
  <c r="Q89" i="1" s="1"/>
  <c r="P83" i="1"/>
  <c r="Q83" i="1" s="1"/>
  <c r="P101" i="1"/>
  <c r="Q101" i="1" s="1"/>
  <c r="P76" i="1"/>
  <c r="Q76" i="1" s="1"/>
  <c r="P54" i="1"/>
  <c r="Q54" i="1" s="1"/>
  <c r="P72" i="1"/>
  <c r="Q72" i="1" s="1"/>
  <c r="P100" i="1"/>
  <c r="Q100" i="1" s="1"/>
  <c r="P102" i="1"/>
  <c r="Q102" i="1" s="1"/>
  <c r="P47" i="1"/>
  <c r="Q47" i="1" s="1"/>
  <c r="O99" i="1"/>
  <c r="Q99" i="1" s="1"/>
  <c r="P60" i="1"/>
  <c r="Q60" i="1" s="1"/>
  <c r="P81" i="1"/>
  <c r="Q81" i="1" s="1"/>
  <c r="P94" i="1"/>
  <c r="Q94" i="1" s="1"/>
  <c r="P50" i="1"/>
  <c r="Q50" i="1" s="1"/>
  <c r="P58" i="1"/>
  <c r="Q58" i="1" s="1"/>
  <c r="P68" i="1"/>
  <c r="Q68" i="1" s="1"/>
  <c r="P79" i="1"/>
  <c r="Q79" i="1" s="1"/>
  <c r="P91" i="1"/>
  <c r="Q91" i="1" s="1"/>
  <c r="P52" i="1"/>
  <c r="Q52" i="1" s="1"/>
  <c r="P70" i="1"/>
  <c r="Q70" i="1" s="1"/>
  <c r="P86" i="1"/>
  <c r="P46" i="1"/>
  <c r="Q46" i="1" s="1"/>
  <c r="P49" i="1"/>
  <c r="Q49" i="1" s="1"/>
  <c r="P51" i="1"/>
  <c r="Q51" i="1" s="1"/>
  <c r="P53" i="1"/>
  <c r="Q53" i="1" s="1"/>
  <c r="P55" i="1"/>
  <c r="Q55" i="1" s="1"/>
  <c r="P57" i="1"/>
  <c r="Q57" i="1" s="1"/>
  <c r="P59" i="1"/>
  <c r="Q59" i="1" s="1"/>
  <c r="P61" i="1"/>
  <c r="Q61" i="1" s="1"/>
  <c r="P64" i="1"/>
  <c r="Q64" i="1" s="1"/>
  <c r="P67" i="1"/>
  <c r="Q67" i="1" s="1"/>
  <c r="P69" i="1"/>
  <c r="Q69" i="1" s="1"/>
  <c r="P71" i="1"/>
  <c r="Q71" i="1" s="1"/>
  <c r="P73" i="1"/>
  <c r="Q73" i="1" s="1"/>
  <c r="P77" i="1"/>
  <c r="Q77" i="1" s="1"/>
  <c r="P80" i="1"/>
  <c r="Q80" i="1" s="1"/>
  <c r="P82" i="1"/>
  <c r="Q82" i="1" s="1"/>
  <c r="P84" i="1"/>
  <c r="Q84" i="1" s="1"/>
  <c r="P90" i="1"/>
  <c r="Q90" i="1" s="1"/>
  <c r="P93" i="1"/>
  <c r="Q93" i="1" s="1"/>
  <c r="P95" i="1"/>
  <c r="Q95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O44" i="1"/>
  <c r="Q44" i="1" s="1"/>
  <c r="O32" i="1"/>
  <c r="Q32" i="1" s="1"/>
  <c r="O87" i="1"/>
  <c r="Q87" i="1" s="1"/>
  <c r="Q86" i="1" l="1"/>
  <c r="R105" i="1" s="1"/>
  <c r="P105" i="1"/>
  <c r="I12" i="2" s="1"/>
  <c r="O105" i="1"/>
  <c r="H12" i="2" s="1"/>
  <c r="J12" i="2" l="1"/>
  <c r="A106" i="1" l="1"/>
  <c r="A105" i="1"/>
  <c r="A29" i="1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14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110" i="1" l="1"/>
  <c r="Q111" i="1" s="1"/>
  <c r="Q112" i="1" s="1"/>
  <c r="R27" i="1"/>
  <c r="R110" i="1" s="1"/>
  <c r="O27" i="1"/>
  <c r="H11" i="2" s="1"/>
  <c r="H14" i="2" l="1"/>
  <c r="J11" i="2"/>
  <c r="J14" i="2" s="1"/>
  <c r="I15" i="2" s="1"/>
  <c r="J15" i="2" s="1"/>
  <c r="J16" i="2" s="1"/>
  <c r="R111" i="1"/>
  <c r="R112" i="1" s="1"/>
</calcChain>
</file>

<file path=xl/sharedStrings.xml><?xml version="1.0" encoding="utf-8"?>
<sst xmlns="http://schemas.openxmlformats.org/spreadsheetml/2006/main" count="345" uniqueCount="132">
  <si>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</si>
  <si>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</si>
  <si>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</si>
  <si>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</si>
  <si>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</si>
  <si>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</si>
  <si>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</si>
  <si>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</si>
  <si>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</si>
  <si>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</si>
  <si>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</si>
  <si>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</si>
  <si>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</si>
  <si>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</si>
  <si>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</si>
  <si>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</si>
  <si>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</si>
  <si>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DIVISION 06 - WOOD AND PALSTICS</t>
  </si>
  <si>
    <t>Subtotal (Wood and Plastics)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</si>
  <si>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</si>
  <si>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</si>
  <si>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</si>
  <si>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</si>
  <si>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</si>
  <si>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</si>
  <si>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</si>
  <si>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</si>
  <si>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</si>
  <si>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</si>
  <si>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</si>
  <si>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</si>
  <si>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</si>
  <si>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</si>
  <si>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</si>
  <si>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 xml:space="preserve">WOOD AND PLASTIC </t>
  </si>
  <si>
    <t>Project ID:</t>
  </si>
  <si>
    <t>Scope:</t>
  </si>
  <si>
    <t xml:space="preserve">No. Of Floors: </t>
  </si>
  <si>
    <t>LS</t>
  </si>
  <si>
    <t>UNIT MANHOUR</t>
  </si>
  <si>
    <t>HOURLY WAGE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</si>
  <si>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</si>
  <si>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</si>
  <si>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</si>
  <si>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</si>
  <si>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</si>
  <si>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</si>
  <si>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</si>
  <si>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</si>
  <si>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</si>
  <si>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</si>
  <si>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</si>
  <si>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</si>
  <si>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</si>
  <si>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</si>
  <si>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</si>
  <si>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>EA</t>
  </si>
  <si>
    <t>Wall Studs</t>
  </si>
  <si>
    <t>Exterior Wall Studs (2"x4"x9'-0") (  1575 LF ) (2088 SF)</t>
  </si>
  <si>
    <t>Interior Wall Studs (2"x4"x9'-0") ( 1197 LF ) (1335 SF)</t>
  </si>
  <si>
    <t>FLOOR FRAMING</t>
  </si>
  <si>
    <t>Floor Joist</t>
  </si>
  <si>
    <t>J1: 11-7/8" TJI 360 @ 16" O.C.    (11'-0" LF) (230 SF)</t>
  </si>
  <si>
    <t>J1: 11-7/8" TJI 360 @ 16" O.C.    (12'-0" LF) (35 SF)</t>
  </si>
  <si>
    <t>J1: 9-1/2" TJI 360 @ 16" O.C.      (13'-4" LF) (222 SF)</t>
  </si>
  <si>
    <t>J1: 11-7/8" TJI 360 @ 16" O.C.    (13'-8" LF) (102 SF)</t>
  </si>
  <si>
    <t>J1: 11-7/8" TJI 360 @ 16" O.C.    (14'-8" LF) (37 SF)</t>
  </si>
  <si>
    <t>J1: 11-7/8" TJI 360 @ 16" O.C.    (17'-3" LF) (133 SF)</t>
  </si>
  <si>
    <t>J1: 11-7/8" TJI 360 @ 16" O.C.    (3'-10" LF) (51 SF)</t>
  </si>
  <si>
    <t>J1: 9-1/2" TJI 360 @ 16" O.C.      (5'-4" LF) (30 SF)</t>
  </si>
  <si>
    <t>J1: 9-1/2" TJI 360 @ 16" O.C.      (7'-6" LF) (126 SF)</t>
  </si>
  <si>
    <t>J1: 9-1/2 TJI 360 @ 16" O.C.        (7'-8" LF) (126 SF)</t>
  </si>
  <si>
    <t>J1: 11-7/8" TJI 360 @ 16" O.C.    (9'-8" LF) (125 SF)</t>
  </si>
  <si>
    <t>6x10 Girder                                  (8'-5" LF)</t>
  </si>
  <si>
    <t>Double J1: 11-7/8" TJI 360         (12'-9" LF)</t>
  </si>
  <si>
    <t>Deck Joists</t>
  </si>
  <si>
    <t>J2: 2x8 P.T.D.F.# 2 @ 16" O.C.     (5'-9" LF) (106 SF)</t>
  </si>
  <si>
    <t>J2: 2x8 P.T.D.F.# 2 @ 16" O.C.     (8'-0" LF) (92 SF)</t>
  </si>
  <si>
    <t>Beams</t>
  </si>
  <si>
    <t>5-1/8"x12" Glu-Lam Beam    (17'-5" LF)</t>
  </si>
  <si>
    <t>5-1/8"x12" Glu-Lam Beam    (15'-4" LF)</t>
  </si>
  <si>
    <t>5-1/8"x12" Glu-Lam Beam    (16'-10" LF)</t>
  </si>
  <si>
    <t>5-1/8"x12" Glu-Lam Beam    (13'-3" LF)</t>
  </si>
  <si>
    <t>5-1/8"x12" Glu-Lam Beam    (11'-0" LF)</t>
  </si>
  <si>
    <t>4x10 Beam                              (14'-9" LF)</t>
  </si>
  <si>
    <t>4x10 Beam                              (7'-6" LF)</t>
  </si>
  <si>
    <t>4x12 Beam                              (3'-6" LF)</t>
  </si>
  <si>
    <t>4x12 Beam                              (5'-5" LF)</t>
  </si>
  <si>
    <t>4x12 Beam                              (9'-6" LF)</t>
  </si>
  <si>
    <t>4x12 Beam                              (10'-2" LF)</t>
  </si>
  <si>
    <t>4x12 Beam                             (2'-8" LF)</t>
  </si>
  <si>
    <t>Stair Framing:</t>
  </si>
  <si>
    <t>4x12 Stair Stringer                (9'-0" LF)</t>
  </si>
  <si>
    <t>4x12 Stair Stringer                (13'-5" LF)</t>
  </si>
  <si>
    <t>Headers:</t>
  </si>
  <si>
    <t>4x12 Header                            (2'-9" LF)</t>
  </si>
  <si>
    <t>4x12 Header                            (2'-0" LF)</t>
  </si>
  <si>
    <t>4x12 Header                            (4'-6" LF)</t>
  </si>
  <si>
    <t>4x12 Header                            (5'-2" LF)</t>
  </si>
  <si>
    <t>4x12 Header                            (2'-6" LF)</t>
  </si>
  <si>
    <t>4x8 Header                              (4'-6" LF)</t>
  </si>
  <si>
    <t>4x8 Header                              (11'-4" LF)</t>
  </si>
  <si>
    <t>4x8 Header                              (8'-8" LF)</t>
  </si>
  <si>
    <t>ROOF FRAMING</t>
  </si>
  <si>
    <t>Roof Rafters</t>
  </si>
  <si>
    <t xml:space="preserve">R1: 2x12 D.F.#2 @ O.C. (13'-0" LF) (410 SF) </t>
  </si>
  <si>
    <t xml:space="preserve">R1: 2x12 D.F.#2 @ O.C. (21'-0" LF) (710 SF) </t>
  </si>
  <si>
    <t>Column &amp; Studs</t>
  </si>
  <si>
    <t>4x4 Wooden Column (4"x4"x9'-6") ( 200 LF )</t>
  </si>
  <si>
    <t>2x6 Wooden Column (4"x6"x11'-0") ( 66 LF )</t>
  </si>
  <si>
    <t>4x4 King Post              (4"x6"x9'-6") ( 19 LF )</t>
  </si>
  <si>
    <t>Plywood Sheathing</t>
  </si>
  <si>
    <t>1/2" Struct I W Plywood Roof Sheathing (1/2"x4'x8')</t>
  </si>
  <si>
    <t>3/4" CDX Plywood Floor Sheathing (3/4"x4'x8')</t>
  </si>
  <si>
    <t>7/16" Struct I W Plywood Wall Sheathing (7/16"x4'x8')</t>
  </si>
  <si>
    <t>Lumber Hardware</t>
  </si>
  <si>
    <t>3x4 Pressure Treated D.F. # 1 Sill Plate</t>
  </si>
  <si>
    <t>2x4 Sill Plate</t>
  </si>
  <si>
    <t xml:space="preserve">2x4 Top Plate </t>
  </si>
  <si>
    <t xml:space="preserve">HUC412 Hanger 2"x6" </t>
  </si>
  <si>
    <t>HU5.125/12 Hanger 2"x6"</t>
  </si>
  <si>
    <t xml:space="preserve">3"x3"x.299" Plate Washer </t>
  </si>
  <si>
    <t xml:space="preserve"> 5/8" dia Bolt ( 12" Length) </t>
  </si>
  <si>
    <t>FT</t>
  </si>
  <si>
    <t>4x16 Beam                   
(8'-9" LF)</t>
  </si>
  <si>
    <t>4x16 Beam                   
(9'-5" LF)</t>
  </si>
  <si>
    <t>4x8 Beam                     
(8'-9" LF)</t>
  </si>
  <si>
    <t>4x8 P.T.  Beam             
(8'-0" LF)</t>
  </si>
  <si>
    <t>4x8 P.T.  Beam            
 (12'-5" LF)</t>
  </si>
  <si>
    <t>4x8 P.T.  Beam             
(14'-11" LF)</t>
  </si>
  <si>
    <t>PROJECT ID: SAMPLE ESTIMATE LUMBER</t>
  </si>
  <si>
    <t>SAMPLE ESTIMATE LUMBER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</si>
</sst>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mm\ dd\ yy;@"/>
    <numFmt numFmtId="170" formatCode="[$-F400]h:mm:ss\ AM/PM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9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9">
    <xf numFmtId="0" fontId="0" fillId="0" borderId="0"/>
    <xf numFmtId="0" fontId="20" fillId="0" borderId="0"/>
    <xf numFmtId="0" fontId="21" fillId="0" borderId="0"/>
    <xf numFmtId="164" fontId="22" fillId="0" borderId="0" applyFont="0" applyFill="0" applyBorder="0" applyAlignment="0" applyProtection="0"/>
    <xf numFmtId="0" fontId="23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44" fontId="24" fillId="0" borderId="0">
      <protection locked="0"/>
    </xf>
    <xf numFmtId="9" fontId="24" fillId="0" borderId="0">
      <protection locked="0"/>
    </xf>
    <xf numFmtId="0" fontId="24" fillId="0" borderId="0">
      <protection locked="0"/>
    </xf>
    <xf numFmtId="9" fontId="24" fillId="0" borderId="0">
      <protection locked="0"/>
    </xf>
    <xf numFmtId="44" fontId="24" fillId="0" borderId="0">
      <protection locked="0"/>
    </xf>
    <xf numFmtId="0" fontId="22" fillId="0" borderId="0"/>
    <xf numFmtId="0" fontId="22" fillId="0" borderId="0"/>
    <xf numFmtId="0" fontId="25" fillId="0" borderId="0">
      <alignment vertical="center"/>
    </xf>
    <xf numFmtId="0" fontId="26" fillId="0" borderId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1" fillId="25" borderId="23" applyNumberFormat="0" applyAlignment="0" applyProtection="0"/>
    <xf numFmtId="0" fontId="31" fillId="25" borderId="23" applyNumberFormat="0" applyAlignment="0" applyProtection="0"/>
    <xf numFmtId="0" fontId="32" fillId="26" borderId="24" applyNumberFormat="0" applyAlignment="0" applyProtection="0"/>
    <xf numFmtId="0" fontId="32" fillId="26" borderId="24" applyNumberFormat="0" applyAlignment="0" applyProtection="0"/>
    <xf numFmtId="43" fontId="2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2" borderId="23" applyNumberFormat="0" applyAlignment="0" applyProtection="0"/>
    <xf numFmtId="0" fontId="38" fillId="12" borderId="23" applyNumberFormat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27" fillId="0" borderId="0"/>
    <xf numFmtId="0" fontId="20" fillId="0" borderId="0"/>
    <xf numFmtId="0" fontId="20" fillId="0" borderId="0"/>
    <xf numFmtId="0" fontId="22" fillId="0" borderId="0"/>
    <xf numFmtId="0" fontId="20" fillId="28" borderId="29" applyNumberFormat="0" applyFont="0" applyAlignment="0" applyProtection="0"/>
    <xf numFmtId="0" fontId="20" fillId="28" borderId="29" applyNumberFormat="0" applyFont="0" applyAlignment="0" applyProtection="0"/>
    <xf numFmtId="0" fontId="41" fillId="25" borderId="30" applyNumberFormat="0" applyAlignment="0" applyProtection="0"/>
    <xf numFmtId="0" fontId="41" fillId="25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31" applyNumberFormat="0" applyFill="0" applyAlignment="0" applyProtection="0"/>
    <xf numFmtId="0" fontId="43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46" fillId="0" borderId="0"/>
    <xf numFmtId="9" fontId="20" fillId="0" borderId="0" applyFont="0" applyFill="0" applyBorder="0" applyAlignment="0" applyProtection="0"/>
    <xf numFmtId="0" fontId="22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2" fillId="0" borderId="0"/>
    <xf numFmtId="0" fontId="48" fillId="29" borderId="32" applyNumberFormat="0" applyAlignment="0" applyProtection="0"/>
  </cellStyleXfs>
  <cellXfs count="154">
    <xf numFmtId="0" fontId="0" fillId="0" borderId="0" xfId="0"/>
    <xf numFmtId="2" fontId="7" fillId="3" borderId="1" xfId="0" applyNumberFormat="1" applyFont="1" applyFill="1" applyBorder="1" applyAlignment="1">
      <alignment horizontal="left" vertical="top" wrapText="1"/>
    </xf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9" fontId="15" fillId="0" borderId="1" xfId="0" applyNumberFormat="1" applyFont="1" applyBorder="1" applyAlignment="1">
      <alignment horizontal="left" vertical="top" indent="1" shrinkToFit="1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8" xfId="0" applyFill="1" applyBorder="1"/>
    <xf numFmtId="0" fontId="0" fillId="3" borderId="0" xfId="0" applyFill="1" applyBorder="1"/>
    <xf numFmtId="0" fontId="1" fillId="0" borderId="1" xfId="0" applyFont="1" applyBorder="1" applyAlignment="1">
      <alignment horizontal="center"/>
    </xf>
    <xf numFmtId="0" fontId="1" fillId="3" borderId="8" xfId="0" applyFont="1" applyFill="1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0" xfId="0" applyFill="1" applyBorder="1" applyAlignment="1"/>
    <xf numFmtId="0" fontId="0" fillId="3" borderId="7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top"/>
    </xf>
    <xf numFmtId="2" fontId="4" fillId="3" borderId="15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vertical="top"/>
    </xf>
    <xf numFmtId="0" fontId="4" fillId="5" borderId="14" xfId="0" applyFont="1" applyFill="1" applyBorder="1" applyAlignment="1">
      <alignment horizontal="center" vertical="top"/>
    </xf>
    <xf numFmtId="166" fontId="10" fillId="4" borderId="16" xfId="0" applyNumberFormat="1" applyFont="1" applyFill="1" applyBorder="1" applyAlignment="1">
      <alignment horizontal="center" vertical="center"/>
    </xf>
    <xf numFmtId="42" fontId="10" fillId="4" borderId="17" xfId="0" applyNumberFormat="1" applyFont="1" applyFill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3" fontId="19" fillId="0" borderId="1" xfId="2" applyNumberFormat="1" applyFont="1" applyBorder="1" applyAlignment="1">
      <alignment horizontal="center" vertical="center"/>
    </xf>
    <xf numFmtId="9" fontId="19" fillId="0" borderId="1" xfId="2" applyNumberFormat="1" applyFont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19" fillId="0" borderId="1" xfId="0" applyFont="1" applyBorder="1" applyAlignment="1">
      <alignment wrapText="1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1" xfId="0" applyNumberFormat="1" applyBorder="1" applyAlignment="1"/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0" fontId="0" fillId="0" borderId="0" xfId="0"/>
    <xf numFmtId="169" fontId="15" fillId="0" borderId="1" xfId="0" applyNumberFormat="1" applyFont="1" applyBorder="1" applyAlignment="1">
      <alignment horizontal="left" vertical="top" indent="1" shrinkToFit="1"/>
    </xf>
    <xf numFmtId="0" fontId="7" fillId="0" borderId="1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2" fontId="4" fillId="5" borderId="0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top" wrapText="1"/>
    </xf>
    <xf numFmtId="9" fontId="4" fillId="0" borderId="1" xfId="15" applyNumberFormat="1" applyFont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3" fontId="4" fillId="0" borderId="1" xfId="15" applyNumberFormat="1" applyFont="1" applyBorder="1" applyAlignment="1">
      <alignment horizontal="center" vertical="center"/>
    </xf>
    <xf numFmtId="170" fontId="4" fillId="0" borderId="1" xfId="0" applyNumberFormat="1" applyFont="1" applyFill="1" applyBorder="1" applyAlignment="1">
      <alignment horizontal="center" vertical="center"/>
    </xf>
    <xf numFmtId="44" fontId="4" fillId="0" borderId="1" xfId="3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164" fontId="49" fillId="29" borderId="32" xfId="118" applyNumberFormat="1" applyFont="1" applyAlignment="1">
      <alignment horizontal="center" vertical="center" wrapText="1"/>
    </xf>
    <xf numFmtId="2" fontId="49" fillId="29" borderId="32" xfId="118" applyNumberFormat="1" applyFont="1" applyAlignment="1">
      <alignment horizontal="right" vertical="center" wrapText="1"/>
    </xf>
    <xf numFmtId="168" fontId="49" fillId="29" borderId="32" xfId="118" applyNumberFormat="1" applyFont="1" applyAlignment="1">
      <alignment horizontal="center" vertical="center" wrapText="1"/>
    </xf>
    <xf numFmtId="0" fontId="49" fillId="29" borderId="32" xfId="118" applyFont="1" applyAlignment="1">
      <alignment horizontal="center" vertical="center" wrapText="1"/>
    </xf>
    <xf numFmtId="0" fontId="49" fillId="29" borderId="32" xfId="118" applyFont="1" applyAlignment="1">
      <alignment horizontal="center" vertical="top"/>
    </xf>
    <xf numFmtId="44" fontId="49" fillId="29" borderId="32" xfId="118" applyNumberFormat="1" applyFont="1" applyAlignment="1">
      <alignment vertical="top"/>
    </xf>
    <xf numFmtId="9" fontId="49" fillId="29" borderId="32" xfId="118" applyNumberFormat="1" applyFont="1" applyAlignment="1">
      <alignment vertical="top"/>
    </xf>
    <xf numFmtId="0" fontId="1" fillId="29" borderId="32" xfId="118" applyFont="1"/>
    <xf numFmtId="0" fontId="1" fillId="29" borderId="32" xfId="118" applyFont="1" applyAlignment="1">
      <alignment horizontal="center" vertical="center"/>
    </xf>
    <xf numFmtId="43" fontId="1" fillId="29" borderId="32" xfId="118" applyNumberFormat="1" applyFont="1" applyAlignment="1">
      <alignment horizontal="center" vertical="center"/>
    </xf>
    <xf numFmtId="168" fontId="1" fillId="29" borderId="32" xfId="118" applyNumberFormat="1" applyFont="1" applyAlignment="1"/>
    <xf numFmtId="9" fontId="1" fillId="29" borderId="32" xfId="118" applyNumberFormat="1" applyFont="1"/>
    <xf numFmtId="0" fontId="49" fillId="29" borderId="32" xfId="118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165" fontId="18" fillId="5" borderId="0" xfId="0" applyNumberFormat="1" applyFont="1" applyFill="1" applyBorder="1" applyAlignment="1">
      <alignment horizontal="center" vertical="top"/>
    </xf>
    <xf numFmtId="165" fontId="18" fillId="5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horizontal="left" vertical="center"/>
    </xf>
    <xf numFmtId="0" fontId="48" fillId="29" borderId="32" xfId="118" applyAlignment="1">
      <alignment horizontal="center" vertical="center" wrapText="1"/>
    </xf>
    <xf numFmtId="0" fontId="49" fillId="29" borderId="32" xfId="118" applyFont="1" applyAlignment="1">
      <alignment horizontal="center" vertical="top"/>
    </xf>
    <xf numFmtId="0" fontId="17" fillId="0" borderId="1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" fillId="29" borderId="32" xfId="118" applyFont="1" applyAlignment="1">
      <alignment horizontal="center"/>
    </xf>
    <xf numFmtId="165" fontId="1" fillId="29" borderId="32" xfId="118" applyNumberFormat="1" applyFont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29" borderId="33" xfId="118" applyFont="1" applyBorder="1" applyAlignment="1">
      <alignment horizontal="center"/>
    </xf>
    <xf numFmtId="0" fontId="1" fillId="29" borderId="34" xfId="118" applyFont="1" applyBorder="1" applyAlignment="1">
      <alignment horizontal="center"/>
    </xf>
    <xf numFmtId="0" fontId="1" fillId="29" borderId="35" xfId="118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19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18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5" xfId="2"/>
    <cellStyle name="Normal 5 2" xfId="5"/>
    <cellStyle name="Normal 5 2 2" xfId="110"/>
    <cellStyle name="Normal 5 3" xfId="15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7276BC"/>
      <color rgb="FFF09156"/>
      <color rgb="FF97EDFB"/>
      <color rgb="FFA2F8D9"/>
      <color rgb="FF2FB0C1"/>
      <color rgb="FF009EA2"/>
      <color rgb="FF7DB5E7"/>
      <color rgb="FF838CE1"/>
      <color rgb="FFC79DC4"/>
      <color rgb="FF9D5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5440128"/>
        <c:axId val="187733120"/>
      </c:barChart>
      <c:catAx>
        <c:axId val="185440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33120"/>
        <c:crosses val="autoZero"/>
        <c:auto val="1"/>
        <c:lblAlgn val="ctr"/>
        <c:lblOffset val="100"/>
        <c:noMultiLvlLbl val="0"/>
      </c:catAx>
      <c:valAx>
        <c:axId val="18773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4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609600</xdr:colOff>
      <xdr:row>2</xdr:row>
      <xdr:rowOff>33867</xdr:rowOff>
    </xdr:from>
    <xdr:to>
      <xdr:col>16</xdr:col>
      <xdr:colOff>826268</xdr:colOff>
      <xdr:row>9</xdr:row>
      <xdr:rowOff>177805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6733" y="508000"/>
          <a:ext cx="2468802" cy="170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6</xdr:row>
      <xdr:rowOff>28575</xdr:rowOff>
    </xdr:from>
    <xdr:to>
      <xdr:col>22</xdr:col>
      <xdr:colOff>77569</xdr:colOff>
      <xdr:row>18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937260</xdr:colOff>
      <xdr:row>1</xdr:row>
      <xdr:rowOff>38100</xdr:rowOff>
    </xdr:from>
    <xdr:to>
      <xdr:col>9</xdr:col>
      <xdr:colOff>472440</xdr:colOff>
      <xdr:row>7</xdr:row>
      <xdr:rowOff>91142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220980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tabSelected="1" zoomScale="90" zoomScaleNormal="90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5.5546875" style="110" customWidth="1"/>
    <col min="6" max="6" width="11" style="111" customWidth="1"/>
    <col min="7" max="7" width="10.33203125" style="111" customWidth="1"/>
    <col min="8" max="8" width="12.44140625" style="111" customWidth="1"/>
    <col min="9" max="9" width="7.6640625" style="111" customWidth="1"/>
    <col min="10" max="10" width="13.88671875" style="111" customWidth="1"/>
    <col min="11" max="11" width="14.44140625" style="111" customWidth="1"/>
    <col min="12" max="12" width="11.88671875" style="111" customWidth="1"/>
    <col min="13" max="13" width="15.109375" style="111" customWidth="1"/>
    <col min="14" max="16" width="16.44140625" style="111" customWidth="1"/>
    <col min="17" max="17" width="13.5546875" style="111" customWidth="1"/>
    <col min="18" max="18" width="12.44140625" style="111" customWidth="1"/>
  </cols>
  <sheetData>
    <row r="1" spans="1:18" x14ac:dyDescent="0.3">
      <c r="A1" s="52"/>
      <c r="B1" s="53"/>
      <c r="C1" s="53"/>
      <c r="D1" s="54"/>
      <c r="E1" s="107"/>
      <c r="F1" s="83"/>
      <c r="G1" s="83"/>
      <c r="H1" s="83"/>
      <c r="I1" s="84"/>
      <c r="J1" s="84"/>
      <c r="K1" s="85"/>
      <c r="L1" s="84"/>
      <c r="M1" s="85"/>
      <c r="N1" s="85"/>
      <c r="O1" s="85"/>
      <c r="P1" s="85"/>
      <c r="Q1" s="83"/>
      <c r="R1" s="86"/>
    </row>
    <row r="2" spans="1:18" ht="21" customHeight="1" x14ac:dyDescent="0.3">
      <c r="A2" s="125" t="s">
        <v>23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7.399999999999999" x14ac:dyDescent="0.3">
      <c r="A3" s="55"/>
      <c r="B3" s="32"/>
      <c r="C3" s="32"/>
      <c r="D3" s="31"/>
      <c r="E3" s="30"/>
      <c r="F3" s="33"/>
      <c r="G3" s="50"/>
      <c r="H3" s="50"/>
      <c r="I3" s="51"/>
      <c r="J3" s="73"/>
      <c r="K3" s="82"/>
      <c r="L3" s="73"/>
      <c r="M3" s="51"/>
      <c r="N3" s="51"/>
      <c r="O3" s="51"/>
      <c r="P3" s="51"/>
      <c r="Q3" s="51"/>
      <c r="R3" s="56"/>
    </row>
    <row r="4" spans="1:18" ht="18.600000000000001" customHeight="1" x14ac:dyDescent="0.3">
      <c r="A4" s="55"/>
      <c r="B4" s="32"/>
      <c r="C4" s="32"/>
      <c r="D4" s="31"/>
      <c r="E4" s="36" t="s">
        <v>0</v>
      </c>
      <c r="F4" s="33"/>
      <c r="G4" s="33"/>
      <c r="H4" s="33"/>
      <c r="I4" s="33"/>
      <c r="J4" s="33"/>
      <c r="K4" s="81"/>
      <c r="L4" s="33"/>
      <c r="M4" s="34"/>
      <c r="N4" s="34"/>
      <c r="O4" s="34"/>
      <c r="P4" s="34"/>
      <c r="Q4" s="35"/>
      <c r="R4" s="57"/>
    </row>
    <row r="5" spans="1:18" ht="17.399999999999999" x14ac:dyDescent="0.3">
      <c r="A5" s="55"/>
      <c r="B5" s="32"/>
      <c r="C5" s="32"/>
      <c r="D5" s="31"/>
      <c r="E5" s="1" t="s">
        <v>1</v>
      </c>
      <c r="F5" s="33"/>
      <c r="G5" s="133"/>
      <c r="H5" s="133"/>
      <c r="I5" s="134"/>
      <c r="J5" s="134"/>
      <c r="K5" s="134"/>
      <c r="L5" s="134"/>
      <c r="M5" s="134"/>
      <c r="N5" s="134"/>
      <c r="O5" s="134"/>
      <c r="P5" s="134"/>
      <c r="Q5" s="134"/>
      <c r="R5" s="135"/>
    </row>
    <row r="6" spans="1:18" ht="17.399999999999999" x14ac:dyDescent="0.3">
      <c r="A6" s="55"/>
      <c r="B6" s="32"/>
      <c r="C6" s="32"/>
      <c r="D6" s="31"/>
      <c r="E6" s="1" t="s">
        <v>2</v>
      </c>
      <c r="F6" s="33"/>
      <c r="G6" s="50"/>
      <c r="H6" s="50"/>
      <c r="I6" s="51"/>
      <c r="J6" s="73"/>
      <c r="K6" s="82"/>
      <c r="L6" s="73"/>
      <c r="M6" s="51"/>
      <c r="N6" s="51"/>
      <c r="O6" s="51"/>
      <c r="P6" s="51"/>
      <c r="Q6" s="51"/>
      <c r="R6" s="56"/>
    </row>
    <row r="7" spans="1:18" ht="17.399999999999999" x14ac:dyDescent="0.3">
      <c r="A7" s="55"/>
      <c r="B7" s="32"/>
      <c r="C7" s="32"/>
      <c r="D7" s="31"/>
      <c r="E7" s="1" t="s">
        <v>3</v>
      </c>
      <c r="F7" s="33"/>
      <c r="G7" s="133"/>
      <c r="H7" s="133"/>
      <c r="I7" s="134"/>
      <c r="J7" s="134"/>
      <c r="K7" s="134"/>
      <c r="L7" s="134"/>
      <c r="M7" s="134"/>
      <c r="N7" s="134"/>
      <c r="O7" s="134"/>
      <c r="P7" s="134"/>
      <c r="Q7" s="134"/>
      <c r="R7" s="135"/>
    </row>
    <row r="8" spans="1:18" ht="17.399999999999999" x14ac:dyDescent="0.3">
      <c r="A8" s="55"/>
      <c r="B8" s="32"/>
      <c r="C8" s="32"/>
      <c r="D8" s="31"/>
      <c r="E8" s="1" t="s">
        <v>4</v>
      </c>
      <c r="F8" s="33"/>
      <c r="G8" s="133"/>
      <c r="H8" s="133"/>
      <c r="I8" s="134"/>
      <c r="J8" s="134"/>
      <c r="K8" s="134"/>
      <c r="L8" s="134"/>
      <c r="M8" s="134"/>
      <c r="N8" s="134"/>
      <c r="O8" s="134"/>
      <c r="P8" s="134"/>
      <c r="Q8" s="134"/>
      <c r="R8" s="135"/>
    </row>
    <row r="9" spans="1:18" ht="17.399999999999999" x14ac:dyDescent="0.3">
      <c r="A9" s="55"/>
      <c r="B9" s="32"/>
      <c r="C9" s="32"/>
      <c r="D9" s="31"/>
      <c r="E9" s="30"/>
      <c r="F9" s="33"/>
      <c r="G9" s="50"/>
      <c r="H9" s="50"/>
      <c r="I9" s="51"/>
      <c r="J9" s="73"/>
      <c r="K9" s="82"/>
      <c r="L9" s="73"/>
      <c r="M9" s="51"/>
      <c r="N9" s="51"/>
      <c r="O9" s="51"/>
      <c r="P9" s="51"/>
      <c r="Q9" s="51"/>
      <c r="R9" s="56"/>
    </row>
    <row r="10" spans="1:18" ht="17.399999999999999" x14ac:dyDescent="0.3">
      <c r="A10" s="55"/>
      <c r="B10" s="32"/>
      <c r="C10" s="32"/>
      <c r="D10" s="31"/>
      <c r="E10" s="30"/>
      <c r="F10" s="33"/>
      <c r="G10" s="50"/>
      <c r="H10" s="50"/>
      <c r="I10" s="51"/>
      <c r="J10" s="73"/>
      <c r="K10" s="82"/>
      <c r="L10" s="73"/>
      <c r="M10" s="51"/>
      <c r="N10" s="51"/>
      <c r="O10" s="51"/>
      <c r="P10" s="51"/>
      <c r="Q10" s="51"/>
      <c r="R10" s="56"/>
    </row>
    <row r="11" spans="1:18" ht="14.4" customHeight="1" x14ac:dyDescent="0.3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</row>
    <row r="12" spans="1:18" ht="15.6" customHeight="1" x14ac:dyDescent="0.3">
      <c r="A12" s="55"/>
      <c r="B12" s="32"/>
      <c r="C12" s="32"/>
      <c r="D12" s="31"/>
      <c r="E12" s="126" t="s">
        <v>130</v>
      </c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7"/>
    </row>
    <row r="13" spans="1:18" ht="15.6" customHeight="1" x14ac:dyDescent="0.3">
      <c r="A13" s="55"/>
      <c r="B13" s="32"/>
      <c r="C13" s="32"/>
      <c r="D13" s="31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7"/>
    </row>
    <row r="14" spans="1:18" x14ac:dyDescent="0.3">
      <c r="A14" s="58"/>
      <c r="B14" s="38"/>
      <c r="C14" s="38"/>
      <c r="D14" s="37"/>
      <c r="E14" s="39"/>
      <c r="F14" s="40"/>
      <c r="G14" s="40"/>
      <c r="H14" s="40"/>
      <c r="I14" s="40"/>
      <c r="J14" s="40"/>
      <c r="K14" s="97"/>
      <c r="L14" s="40"/>
      <c r="M14" s="41"/>
      <c r="N14" s="128">
        <f ca="1">TODAY()</f>
        <v>45680</v>
      </c>
      <c r="O14" s="128"/>
      <c r="P14" s="128"/>
      <c r="Q14" s="128"/>
      <c r="R14" s="129"/>
    </row>
    <row r="15" spans="1:18" ht="44.1" customHeight="1" x14ac:dyDescent="0.3">
      <c r="A15" s="113" t="s">
        <v>5</v>
      </c>
      <c r="B15" s="113" t="s">
        <v>6</v>
      </c>
      <c r="C15" s="113" t="s">
        <v>26</v>
      </c>
      <c r="D15" s="113" t="s">
        <v>7</v>
      </c>
      <c r="E15" s="113" t="s">
        <v>8</v>
      </c>
      <c r="F15" s="113" t="s">
        <v>9</v>
      </c>
      <c r="G15" s="113" t="s">
        <v>10</v>
      </c>
      <c r="H15" s="113" t="s">
        <v>11</v>
      </c>
      <c r="I15" s="113" t="s">
        <v>12</v>
      </c>
      <c r="J15" s="113" t="s">
        <v>39</v>
      </c>
      <c r="K15" s="113" t="s">
        <v>41</v>
      </c>
      <c r="L15" s="113" t="s">
        <v>40</v>
      </c>
      <c r="M15" s="113" t="s">
        <v>13</v>
      </c>
      <c r="N15" s="113" t="s">
        <v>14</v>
      </c>
      <c r="O15" s="113" t="s">
        <v>24</v>
      </c>
      <c r="P15" s="113" t="s">
        <v>25</v>
      </c>
      <c r="Q15" s="113" t="s">
        <v>15</v>
      </c>
      <c r="R15" s="113" t="s">
        <v>16</v>
      </c>
    </row>
    <row r="16" spans="1:18" ht="17.399999999999999" x14ac:dyDescent="0.3">
      <c r="A16" s="59"/>
      <c r="B16" s="2"/>
      <c r="C16" s="2"/>
      <c r="D16" s="3">
        <v>10000</v>
      </c>
      <c r="E16" s="4" t="s">
        <v>27</v>
      </c>
      <c r="F16" s="4"/>
      <c r="G16" s="4"/>
      <c r="H16" s="4"/>
      <c r="I16" s="5"/>
      <c r="J16" s="5"/>
      <c r="K16" s="87"/>
      <c r="L16" s="5"/>
      <c r="M16" s="5"/>
      <c r="N16" s="5"/>
      <c r="O16" s="5"/>
      <c r="P16" s="5"/>
      <c r="Q16" s="6"/>
      <c r="R16" s="60"/>
    </row>
    <row r="17" spans="1:18" x14ac:dyDescent="0.3">
      <c r="A17" s="61">
        <f>IF(F17="","", COUNTA($F17:F$17))</f>
        <v>1</v>
      </c>
      <c r="B17" s="7"/>
      <c r="C17" s="7"/>
      <c r="D17" s="8"/>
      <c r="E17" s="109" t="s">
        <v>43</v>
      </c>
      <c r="F17" s="80">
        <v>1</v>
      </c>
      <c r="G17" s="93">
        <v>0</v>
      </c>
      <c r="H17" s="80">
        <f t="shared" ref="H17:H25" si="0">F17*(1+G17)</f>
        <v>1</v>
      </c>
      <c r="I17" s="80" t="s">
        <v>38</v>
      </c>
      <c r="J17" s="105" t="s">
        <v>42</v>
      </c>
      <c r="K17" s="105" t="s">
        <v>42</v>
      </c>
      <c r="L17" s="106">
        <v>0</v>
      </c>
      <c r="M17" s="88">
        <v>0</v>
      </c>
      <c r="N17" s="88">
        <v>0</v>
      </c>
      <c r="O17" s="88">
        <f t="shared" ref="O17:O25" si="1">H17*M17</f>
        <v>0</v>
      </c>
      <c r="P17" s="88">
        <f t="shared" ref="P17:P25" si="2">H17*N17</f>
        <v>0</v>
      </c>
      <c r="Q17" s="89">
        <f>O17+P17</f>
        <v>0</v>
      </c>
      <c r="R17" s="95"/>
    </row>
    <row r="18" spans="1:18" x14ac:dyDescent="0.3">
      <c r="A18" s="61">
        <f>IF(F18="","", COUNTA($F$17:F18))</f>
        <v>2</v>
      </c>
      <c r="B18" s="7"/>
      <c r="C18" s="7"/>
      <c r="D18" s="8"/>
      <c r="E18" s="109" t="s">
        <v>44</v>
      </c>
      <c r="F18" s="80">
        <v>1</v>
      </c>
      <c r="G18" s="93">
        <v>0</v>
      </c>
      <c r="H18" s="80">
        <f t="shared" si="0"/>
        <v>1</v>
      </c>
      <c r="I18" s="80" t="s">
        <v>38</v>
      </c>
      <c r="J18" s="105" t="s">
        <v>42</v>
      </c>
      <c r="K18" s="105" t="s">
        <v>42</v>
      </c>
      <c r="L18" s="106">
        <v>0</v>
      </c>
      <c r="M18" s="88">
        <v>0</v>
      </c>
      <c r="N18" s="88">
        <v>0</v>
      </c>
      <c r="O18" s="88">
        <f t="shared" si="1"/>
        <v>0</v>
      </c>
      <c r="P18" s="88">
        <f t="shared" si="2"/>
        <v>0</v>
      </c>
      <c r="Q18" s="89">
        <f t="shared" ref="Q18:Q25" si="3">O18+P18</f>
        <v>0</v>
      </c>
      <c r="R18" s="95"/>
    </row>
    <row r="19" spans="1:18" x14ac:dyDescent="0.3">
      <c r="A19" s="61">
        <f>IF(F19="","", COUNTA($F$17:F19))</f>
        <v>3</v>
      </c>
      <c r="B19" s="7"/>
      <c r="C19" s="7"/>
      <c r="D19" s="8"/>
      <c r="E19" s="109" t="s">
        <v>45</v>
      </c>
      <c r="F19" s="80">
        <v>1</v>
      </c>
      <c r="G19" s="93">
        <v>0</v>
      </c>
      <c r="H19" s="80">
        <f t="shared" si="0"/>
        <v>1</v>
      </c>
      <c r="I19" s="80" t="s">
        <v>38</v>
      </c>
      <c r="J19" s="105" t="s">
        <v>42</v>
      </c>
      <c r="K19" s="105" t="s">
        <v>42</v>
      </c>
      <c r="L19" s="106">
        <v>0</v>
      </c>
      <c r="M19" s="88">
        <v>0</v>
      </c>
      <c r="N19" s="88">
        <v>0</v>
      </c>
      <c r="O19" s="88">
        <f t="shared" si="1"/>
        <v>0</v>
      </c>
      <c r="P19" s="88">
        <f t="shared" si="2"/>
        <v>0</v>
      </c>
      <c r="Q19" s="89">
        <f t="shared" si="3"/>
        <v>0</v>
      </c>
      <c r="R19" s="95"/>
    </row>
    <row r="20" spans="1:18" x14ac:dyDescent="0.3">
      <c r="A20" s="61">
        <f>IF(F20="","", COUNTA($F$17:F20))</f>
        <v>4</v>
      </c>
      <c r="B20" s="7"/>
      <c r="C20" s="7"/>
      <c r="D20" s="8"/>
      <c r="E20" s="109" t="s">
        <v>46</v>
      </c>
      <c r="F20" s="80">
        <v>1</v>
      </c>
      <c r="G20" s="93">
        <v>0</v>
      </c>
      <c r="H20" s="80">
        <f t="shared" si="0"/>
        <v>1</v>
      </c>
      <c r="I20" s="80" t="s">
        <v>38</v>
      </c>
      <c r="J20" s="105" t="s">
        <v>42</v>
      </c>
      <c r="K20" s="105" t="s">
        <v>42</v>
      </c>
      <c r="L20" s="106">
        <v>0</v>
      </c>
      <c r="M20" s="88">
        <v>0</v>
      </c>
      <c r="N20" s="88">
        <v>0</v>
      </c>
      <c r="O20" s="88">
        <f t="shared" si="1"/>
        <v>0</v>
      </c>
      <c r="P20" s="88">
        <f t="shared" si="2"/>
        <v>0</v>
      </c>
      <c r="Q20" s="89">
        <f t="shared" si="3"/>
        <v>0</v>
      </c>
      <c r="R20" s="95"/>
    </row>
    <row r="21" spans="1:18" x14ac:dyDescent="0.3">
      <c r="A21" s="61">
        <f>IF(F21="","", COUNTA($F$17:F21))</f>
        <v>5</v>
      </c>
      <c r="B21" s="7"/>
      <c r="C21" s="7"/>
      <c r="D21" s="8"/>
      <c r="E21" s="109" t="s">
        <v>47</v>
      </c>
      <c r="F21" s="80">
        <v>1</v>
      </c>
      <c r="G21" s="93">
        <v>0</v>
      </c>
      <c r="H21" s="80">
        <f t="shared" si="0"/>
        <v>1</v>
      </c>
      <c r="I21" s="80" t="s">
        <v>38</v>
      </c>
      <c r="J21" s="105" t="s">
        <v>42</v>
      </c>
      <c r="K21" s="105" t="s">
        <v>42</v>
      </c>
      <c r="L21" s="106">
        <v>0</v>
      </c>
      <c r="M21" s="88">
        <v>0</v>
      </c>
      <c r="N21" s="88">
        <v>0</v>
      </c>
      <c r="O21" s="88">
        <f t="shared" si="1"/>
        <v>0</v>
      </c>
      <c r="P21" s="88">
        <f t="shared" si="2"/>
        <v>0</v>
      </c>
      <c r="Q21" s="89">
        <f t="shared" si="3"/>
        <v>0</v>
      </c>
      <c r="R21" s="95"/>
    </row>
    <row r="22" spans="1:18" x14ac:dyDescent="0.3">
      <c r="A22" s="61">
        <f>IF(F22="","", COUNTA($F$17:F22))</f>
        <v>6</v>
      </c>
      <c r="B22" s="7"/>
      <c r="C22" s="7"/>
      <c r="D22" s="8"/>
      <c r="E22" s="109" t="s">
        <v>48</v>
      </c>
      <c r="F22" s="80">
        <v>1</v>
      </c>
      <c r="G22" s="93">
        <v>0</v>
      </c>
      <c r="H22" s="80">
        <f t="shared" si="0"/>
        <v>1</v>
      </c>
      <c r="I22" s="80" t="s">
        <v>38</v>
      </c>
      <c r="J22" s="105" t="s">
        <v>42</v>
      </c>
      <c r="K22" s="105" t="s">
        <v>42</v>
      </c>
      <c r="L22" s="106">
        <v>0</v>
      </c>
      <c r="M22" s="88">
        <v>0</v>
      </c>
      <c r="N22" s="88">
        <v>0</v>
      </c>
      <c r="O22" s="88">
        <f t="shared" si="1"/>
        <v>0</v>
      </c>
      <c r="P22" s="88">
        <f t="shared" si="2"/>
        <v>0</v>
      </c>
      <c r="Q22" s="89">
        <f t="shared" si="3"/>
        <v>0</v>
      </c>
      <c r="R22" s="95"/>
    </row>
    <row r="23" spans="1:18" x14ac:dyDescent="0.3">
      <c r="A23" s="61">
        <f>IF(F23="","", COUNTA($F$17:F23))</f>
        <v>7</v>
      </c>
      <c r="B23" s="7"/>
      <c r="C23" s="7"/>
      <c r="D23" s="8"/>
      <c r="E23" s="109" t="s">
        <v>49</v>
      </c>
      <c r="F23" s="80">
        <v>1</v>
      </c>
      <c r="G23" s="93">
        <v>0</v>
      </c>
      <c r="H23" s="80">
        <f t="shared" si="0"/>
        <v>1</v>
      </c>
      <c r="I23" s="80" t="s">
        <v>38</v>
      </c>
      <c r="J23" s="105" t="s">
        <v>42</v>
      </c>
      <c r="K23" s="105" t="s">
        <v>42</v>
      </c>
      <c r="L23" s="106">
        <v>0</v>
      </c>
      <c r="M23" s="88">
        <v>0</v>
      </c>
      <c r="N23" s="88">
        <v>0</v>
      </c>
      <c r="O23" s="88">
        <f t="shared" si="1"/>
        <v>0</v>
      </c>
      <c r="P23" s="88">
        <f t="shared" si="2"/>
        <v>0</v>
      </c>
      <c r="Q23" s="89">
        <f t="shared" si="3"/>
        <v>0</v>
      </c>
      <c r="R23" s="95"/>
    </row>
    <row r="24" spans="1:18" x14ac:dyDescent="0.3">
      <c r="A24" s="61">
        <f>IF(F24="","", COUNTA($F$17:F24))</f>
        <v>8</v>
      </c>
      <c r="B24" s="7"/>
      <c r="C24" s="7"/>
      <c r="D24" s="8"/>
      <c r="E24" s="109" t="s">
        <v>50</v>
      </c>
      <c r="F24" s="80">
        <v>1</v>
      </c>
      <c r="G24" s="93">
        <v>0</v>
      </c>
      <c r="H24" s="80">
        <f t="shared" si="0"/>
        <v>1</v>
      </c>
      <c r="I24" s="80" t="s">
        <v>38</v>
      </c>
      <c r="J24" s="105" t="s">
        <v>42</v>
      </c>
      <c r="K24" s="105" t="s">
        <v>42</v>
      </c>
      <c r="L24" s="106">
        <v>0</v>
      </c>
      <c r="M24" s="88">
        <v>0</v>
      </c>
      <c r="N24" s="88">
        <v>0</v>
      </c>
      <c r="O24" s="88">
        <f t="shared" si="1"/>
        <v>0</v>
      </c>
      <c r="P24" s="88">
        <f t="shared" si="2"/>
        <v>0</v>
      </c>
      <c r="Q24" s="89">
        <f t="shared" si="3"/>
        <v>0</v>
      </c>
      <c r="R24" s="95"/>
    </row>
    <row r="25" spans="1:18" x14ac:dyDescent="0.3">
      <c r="A25" s="61">
        <f>IF(F25="","", COUNTA($F$17:F25))</f>
        <v>9</v>
      </c>
      <c r="B25" s="7"/>
      <c r="C25" s="7"/>
      <c r="D25" s="8"/>
      <c r="E25" s="109" t="s">
        <v>51</v>
      </c>
      <c r="F25" s="80">
        <v>1</v>
      </c>
      <c r="G25" s="93">
        <v>0</v>
      </c>
      <c r="H25" s="80">
        <f t="shared" si="0"/>
        <v>1</v>
      </c>
      <c r="I25" s="80" t="s">
        <v>38</v>
      </c>
      <c r="J25" s="105" t="s">
        <v>42</v>
      </c>
      <c r="K25" s="105" t="s">
        <v>42</v>
      </c>
      <c r="L25" s="106">
        <v>0</v>
      </c>
      <c r="M25" s="88">
        <v>0</v>
      </c>
      <c r="N25" s="88">
        <v>0</v>
      </c>
      <c r="O25" s="88">
        <f t="shared" si="1"/>
        <v>0</v>
      </c>
      <c r="P25" s="88">
        <f t="shared" si="2"/>
        <v>0</v>
      </c>
      <c r="Q25" s="89">
        <f t="shared" si="3"/>
        <v>0</v>
      </c>
      <c r="R25" s="95"/>
    </row>
    <row r="26" spans="1:18" x14ac:dyDescent="0.3">
      <c r="A26" s="61"/>
      <c r="B26" s="7"/>
      <c r="C26" s="7"/>
      <c r="D26" s="8"/>
      <c r="E26" s="9"/>
      <c r="F26" s="10"/>
      <c r="G26" s="10"/>
      <c r="H26" s="11"/>
      <c r="I26" s="10"/>
      <c r="J26" s="67"/>
      <c r="K26" s="88"/>
      <c r="L26" s="10"/>
      <c r="M26" s="12"/>
      <c r="N26" s="12"/>
      <c r="O26" s="12"/>
      <c r="P26" s="12"/>
      <c r="Q26" s="13"/>
      <c r="R26" s="63"/>
    </row>
    <row r="27" spans="1:18" ht="17.399999999999999" x14ac:dyDescent="0.3">
      <c r="A27" s="64"/>
      <c r="B27" s="14"/>
      <c r="C27" s="14"/>
      <c r="D27" s="15"/>
      <c r="E27" s="114" t="s">
        <v>28</v>
      </c>
      <c r="F27" s="16"/>
      <c r="G27" s="16"/>
      <c r="H27" s="17"/>
      <c r="I27" s="16"/>
      <c r="J27" s="16"/>
      <c r="K27" s="114">
        <f>SUM(K17:K26)</f>
        <v>0</v>
      </c>
      <c r="L27" s="16"/>
      <c r="M27" s="18"/>
      <c r="N27" s="18"/>
      <c r="O27" s="115">
        <f>SUM(O17:O26)</f>
        <v>0</v>
      </c>
      <c r="P27" s="115">
        <f>SUM(P17:P26)</f>
        <v>0</v>
      </c>
      <c r="Q27" s="19"/>
      <c r="R27" s="115">
        <f>SUM(Q17:Q26)</f>
        <v>0</v>
      </c>
    </row>
    <row r="28" spans="1:18" x14ac:dyDescent="0.3">
      <c r="A28" s="65"/>
      <c r="B28" s="20"/>
      <c r="C28" s="20"/>
      <c r="D28" s="21"/>
      <c r="E28" s="22"/>
      <c r="F28" s="23"/>
      <c r="G28" s="23"/>
      <c r="H28" s="24"/>
      <c r="I28" s="23"/>
      <c r="J28" s="23"/>
      <c r="K28" s="91"/>
      <c r="L28" s="23"/>
      <c r="M28" s="25"/>
      <c r="N28" s="25"/>
      <c r="O28" s="25"/>
      <c r="P28" s="25"/>
      <c r="Q28" s="26"/>
      <c r="R28" s="66"/>
    </row>
    <row r="29" spans="1:18" ht="17.399999999999999" x14ac:dyDescent="0.3">
      <c r="A29" s="2" t="str">
        <f>IF(F29="","", COUNTA($F$17:F29))</f>
        <v/>
      </c>
      <c r="B29" s="2"/>
      <c r="C29" s="2"/>
      <c r="D29" s="3">
        <v>60000</v>
      </c>
      <c r="E29" s="4" t="s">
        <v>17</v>
      </c>
      <c r="F29" s="4"/>
      <c r="G29" s="4"/>
      <c r="H29" s="4"/>
      <c r="I29" s="5"/>
      <c r="J29" s="5"/>
      <c r="K29" s="87"/>
      <c r="L29" s="5"/>
      <c r="M29" s="5"/>
      <c r="N29" s="5"/>
      <c r="O29" s="5"/>
      <c r="P29" s="5"/>
      <c r="Q29" s="6"/>
      <c r="R29" s="60"/>
    </row>
    <row r="30" spans="1:18" s="77" customFormat="1" x14ac:dyDescent="0.3">
      <c r="A30" s="79"/>
      <c r="B30" s="27"/>
      <c r="C30" s="27"/>
      <c r="D30" s="78"/>
      <c r="E30" s="116" t="s">
        <v>60</v>
      </c>
      <c r="F30" s="90"/>
      <c r="G30" s="90"/>
      <c r="H30" s="100"/>
      <c r="I30" s="90"/>
      <c r="J30" s="90"/>
      <c r="K30" s="91"/>
      <c r="L30" s="90"/>
      <c r="M30" s="91"/>
      <c r="N30" s="91"/>
      <c r="O30" s="91"/>
      <c r="P30" s="91"/>
      <c r="Q30" s="92"/>
      <c r="R30" s="96"/>
    </row>
    <row r="31" spans="1:18" s="77" customFormat="1" x14ac:dyDescent="0.3">
      <c r="A31" s="79"/>
      <c r="B31" s="27"/>
      <c r="C31" s="27"/>
      <c r="D31" s="78"/>
      <c r="E31" s="101" t="s">
        <v>61</v>
      </c>
      <c r="F31" s="90"/>
      <c r="G31" s="90"/>
      <c r="H31" s="100"/>
      <c r="I31" s="90"/>
      <c r="J31" s="90"/>
      <c r="K31" s="91"/>
      <c r="L31" s="90"/>
      <c r="M31" s="91"/>
      <c r="N31" s="91"/>
      <c r="O31" s="91"/>
      <c r="P31" s="91"/>
      <c r="Q31" s="92"/>
      <c r="R31" s="96"/>
    </row>
    <row r="32" spans="1:18" s="77" customFormat="1" x14ac:dyDescent="0.3">
      <c r="A32" s="94">
        <f>IF(F32="","", COUNTA($F$17:F32))</f>
        <v>10</v>
      </c>
      <c r="B32" s="27"/>
      <c r="C32" s="27"/>
      <c r="D32" s="78"/>
      <c r="E32" s="108" t="s">
        <v>62</v>
      </c>
      <c r="F32" s="104">
        <v>17</v>
      </c>
      <c r="G32" s="102">
        <v>0</v>
      </c>
      <c r="H32" s="99">
        <f>F32+G32*F32</f>
        <v>17</v>
      </c>
      <c r="I32" s="98" t="s">
        <v>56</v>
      </c>
      <c r="J32" s="105" t="s">
        <v>42</v>
      </c>
      <c r="K32" s="105" t="s">
        <v>42</v>
      </c>
      <c r="L32" s="106">
        <v>0</v>
      </c>
      <c r="M32" s="88">
        <v>0</v>
      </c>
      <c r="N32" s="88">
        <v>0</v>
      </c>
      <c r="O32" s="88">
        <f>H32*M32</f>
        <v>0</v>
      </c>
      <c r="P32" s="88">
        <f>H32*N32</f>
        <v>0</v>
      </c>
      <c r="Q32" s="89">
        <f>O32+P32</f>
        <v>0</v>
      </c>
      <c r="R32" s="95"/>
    </row>
    <row r="33" spans="1:18" s="77" customFormat="1" x14ac:dyDescent="0.3">
      <c r="A33" s="94">
        <f>IF(F33="","", COUNTA($F$17:F33))</f>
        <v>11</v>
      </c>
      <c r="B33" s="27"/>
      <c r="C33" s="27"/>
      <c r="D33" s="78"/>
      <c r="E33" s="108" t="s">
        <v>63</v>
      </c>
      <c r="F33" s="104">
        <v>3</v>
      </c>
      <c r="G33" s="102">
        <v>0</v>
      </c>
      <c r="H33" s="99">
        <f t="shared" ref="H33:H44" si="4">F33+G33*F33</f>
        <v>3</v>
      </c>
      <c r="I33" s="98" t="s">
        <v>56</v>
      </c>
      <c r="J33" s="105" t="s">
        <v>42</v>
      </c>
      <c r="K33" s="105" t="s">
        <v>42</v>
      </c>
      <c r="L33" s="106">
        <v>0</v>
      </c>
      <c r="M33" s="88">
        <v>0</v>
      </c>
      <c r="N33" s="88">
        <v>0</v>
      </c>
      <c r="O33" s="88">
        <f t="shared" ref="O33:O44" si="5">H33*M33</f>
        <v>0</v>
      </c>
      <c r="P33" s="88">
        <f t="shared" ref="P33:P44" si="6">H33*N33</f>
        <v>0</v>
      </c>
      <c r="Q33" s="89">
        <f t="shared" ref="Q33:Q44" si="7">O33+P33</f>
        <v>0</v>
      </c>
      <c r="R33" s="95"/>
    </row>
    <row r="34" spans="1:18" s="77" customFormat="1" x14ac:dyDescent="0.3">
      <c r="A34" s="94">
        <f>IF(F34="","", COUNTA($F$17:F34))</f>
        <v>12</v>
      </c>
      <c r="B34" s="27"/>
      <c r="C34" s="27"/>
      <c r="D34" s="78"/>
      <c r="E34" s="108" t="s">
        <v>64</v>
      </c>
      <c r="F34" s="104">
        <v>14</v>
      </c>
      <c r="G34" s="102">
        <v>0</v>
      </c>
      <c r="H34" s="99">
        <f t="shared" si="4"/>
        <v>14</v>
      </c>
      <c r="I34" s="98" t="s">
        <v>56</v>
      </c>
      <c r="J34" s="105" t="s">
        <v>42</v>
      </c>
      <c r="K34" s="105" t="s">
        <v>42</v>
      </c>
      <c r="L34" s="106">
        <v>0</v>
      </c>
      <c r="M34" s="88">
        <v>0</v>
      </c>
      <c r="N34" s="88">
        <v>0</v>
      </c>
      <c r="O34" s="88">
        <f t="shared" si="5"/>
        <v>0</v>
      </c>
      <c r="P34" s="88">
        <f t="shared" si="6"/>
        <v>0</v>
      </c>
      <c r="Q34" s="89">
        <f t="shared" si="7"/>
        <v>0</v>
      </c>
      <c r="R34" s="95"/>
    </row>
    <row r="35" spans="1:18" s="77" customFormat="1" x14ac:dyDescent="0.3">
      <c r="A35" s="94">
        <f>IF(F35="","", COUNTA($F$17:F35))</f>
        <v>13</v>
      </c>
      <c r="B35" s="27"/>
      <c r="C35" s="27"/>
      <c r="D35" s="78"/>
      <c r="E35" s="108" t="s">
        <v>65</v>
      </c>
      <c r="F35" s="104">
        <v>6</v>
      </c>
      <c r="G35" s="102">
        <v>0</v>
      </c>
      <c r="H35" s="99">
        <f t="shared" si="4"/>
        <v>6</v>
      </c>
      <c r="I35" s="98" t="s">
        <v>56</v>
      </c>
      <c r="J35" s="105" t="s">
        <v>42</v>
      </c>
      <c r="K35" s="105" t="s">
        <v>42</v>
      </c>
      <c r="L35" s="106">
        <v>0</v>
      </c>
      <c r="M35" s="88">
        <v>0</v>
      </c>
      <c r="N35" s="88">
        <v>0</v>
      </c>
      <c r="O35" s="88">
        <f t="shared" si="5"/>
        <v>0</v>
      </c>
      <c r="P35" s="88">
        <f t="shared" si="6"/>
        <v>0</v>
      </c>
      <c r="Q35" s="89">
        <f t="shared" si="7"/>
        <v>0</v>
      </c>
      <c r="R35" s="95"/>
    </row>
    <row r="36" spans="1:18" s="77" customFormat="1" x14ac:dyDescent="0.3">
      <c r="A36" s="94">
        <f>IF(F36="","", COUNTA($F$17:F36))</f>
        <v>14</v>
      </c>
      <c r="B36" s="27"/>
      <c r="C36" s="27"/>
      <c r="D36" s="78"/>
      <c r="E36" s="108" t="s">
        <v>66</v>
      </c>
      <c r="F36" s="104">
        <v>3</v>
      </c>
      <c r="G36" s="102">
        <v>0</v>
      </c>
      <c r="H36" s="99">
        <f t="shared" si="4"/>
        <v>3</v>
      </c>
      <c r="I36" s="98" t="s">
        <v>56</v>
      </c>
      <c r="J36" s="105" t="s">
        <v>42</v>
      </c>
      <c r="K36" s="105" t="s">
        <v>42</v>
      </c>
      <c r="L36" s="106">
        <v>0</v>
      </c>
      <c r="M36" s="88">
        <v>0</v>
      </c>
      <c r="N36" s="88">
        <v>0</v>
      </c>
      <c r="O36" s="88">
        <f t="shared" si="5"/>
        <v>0</v>
      </c>
      <c r="P36" s="88">
        <f t="shared" si="6"/>
        <v>0</v>
      </c>
      <c r="Q36" s="89">
        <f t="shared" si="7"/>
        <v>0</v>
      </c>
      <c r="R36" s="95"/>
    </row>
    <row r="37" spans="1:18" s="77" customFormat="1" x14ac:dyDescent="0.3">
      <c r="A37" s="94">
        <f>IF(F37="","", COUNTA($F$17:F37))</f>
        <v>15</v>
      </c>
      <c r="B37" s="27"/>
      <c r="C37" s="27"/>
      <c r="D37" s="78"/>
      <c r="E37" s="108" t="s">
        <v>67</v>
      </c>
      <c r="F37" s="104">
        <v>7</v>
      </c>
      <c r="G37" s="102">
        <v>0</v>
      </c>
      <c r="H37" s="99">
        <f t="shared" si="4"/>
        <v>7</v>
      </c>
      <c r="I37" s="98" t="s">
        <v>56</v>
      </c>
      <c r="J37" s="105" t="s">
        <v>42</v>
      </c>
      <c r="K37" s="105" t="s">
        <v>42</v>
      </c>
      <c r="L37" s="106">
        <v>0</v>
      </c>
      <c r="M37" s="88">
        <v>0</v>
      </c>
      <c r="N37" s="88">
        <v>0</v>
      </c>
      <c r="O37" s="88">
        <f t="shared" si="5"/>
        <v>0</v>
      </c>
      <c r="P37" s="88">
        <f t="shared" si="6"/>
        <v>0</v>
      </c>
      <c r="Q37" s="89">
        <f t="shared" si="7"/>
        <v>0</v>
      </c>
      <c r="R37" s="95"/>
    </row>
    <row r="38" spans="1:18" s="77" customFormat="1" x14ac:dyDescent="0.3">
      <c r="A38" s="94">
        <f>IF(F38="","", COUNTA($F$17:F38))</f>
        <v>16</v>
      </c>
      <c r="B38" s="27"/>
      <c r="C38" s="27"/>
      <c r="D38" s="78"/>
      <c r="E38" s="108" t="s">
        <v>68</v>
      </c>
      <c r="F38" s="104">
        <v>11</v>
      </c>
      <c r="G38" s="102">
        <v>0</v>
      </c>
      <c r="H38" s="99">
        <f t="shared" si="4"/>
        <v>11</v>
      </c>
      <c r="I38" s="98" t="s">
        <v>56</v>
      </c>
      <c r="J38" s="105" t="s">
        <v>42</v>
      </c>
      <c r="K38" s="105" t="s">
        <v>42</v>
      </c>
      <c r="L38" s="106">
        <v>0</v>
      </c>
      <c r="M38" s="88">
        <v>0</v>
      </c>
      <c r="N38" s="88">
        <v>0</v>
      </c>
      <c r="O38" s="88">
        <f t="shared" si="5"/>
        <v>0</v>
      </c>
      <c r="P38" s="88">
        <f t="shared" si="6"/>
        <v>0</v>
      </c>
      <c r="Q38" s="89">
        <f t="shared" si="7"/>
        <v>0</v>
      </c>
      <c r="R38" s="95"/>
    </row>
    <row r="39" spans="1:18" s="77" customFormat="1" x14ac:dyDescent="0.3">
      <c r="A39" s="94">
        <f>IF(F39="","", COUNTA($F$17:F39))</f>
        <v>17</v>
      </c>
      <c r="B39" s="27"/>
      <c r="C39" s="27"/>
      <c r="D39" s="78"/>
      <c r="E39" s="108" t="s">
        <v>69</v>
      </c>
      <c r="F39" s="104">
        <v>5</v>
      </c>
      <c r="G39" s="102">
        <v>0</v>
      </c>
      <c r="H39" s="99">
        <f t="shared" si="4"/>
        <v>5</v>
      </c>
      <c r="I39" s="98" t="s">
        <v>56</v>
      </c>
      <c r="J39" s="105" t="s">
        <v>42</v>
      </c>
      <c r="K39" s="105" t="s">
        <v>42</v>
      </c>
      <c r="L39" s="106">
        <v>0</v>
      </c>
      <c r="M39" s="88">
        <v>0</v>
      </c>
      <c r="N39" s="88">
        <v>0</v>
      </c>
      <c r="O39" s="88">
        <f t="shared" si="5"/>
        <v>0</v>
      </c>
      <c r="P39" s="88">
        <f t="shared" si="6"/>
        <v>0</v>
      </c>
      <c r="Q39" s="89">
        <f t="shared" si="7"/>
        <v>0</v>
      </c>
      <c r="R39" s="95"/>
    </row>
    <row r="40" spans="1:18" s="77" customFormat="1" x14ac:dyDescent="0.3">
      <c r="A40" s="94">
        <f>IF(F40="","", COUNTA($F$17:F40))</f>
        <v>18</v>
      </c>
      <c r="B40" s="27"/>
      <c r="C40" s="27"/>
      <c r="D40" s="78"/>
      <c r="E40" s="108" t="s">
        <v>70</v>
      </c>
      <c r="F40" s="104">
        <v>14</v>
      </c>
      <c r="G40" s="102">
        <v>0</v>
      </c>
      <c r="H40" s="99">
        <f t="shared" si="4"/>
        <v>14</v>
      </c>
      <c r="I40" s="98" t="s">
        <v>56</v>
      </c>
      <c r="J40" s="105" t="s">
        <v>42</v>
      </c>
      <c r="K40" s="105" t="s">
        <v>42</v>
      </c>
      <c r="L40" s="106">
        <v>0</v>
      </c>
      <c r="M40" s="88">
        <v>0</v>
      </c>
      <c r="N40" s="88">
        <v>0</v>
      </c>
      <c r="O40" s="88">
        <f t="shared" si="5"/>
        <v>0</v>
      </c>
      <c r="P40" s="88">
        <f t="shared" si="6"/>
        <v>0</v>
      </c>
      <c r="Q40" s="89">
        <f t="shared" si="7"/>
        <v>0</v>
      </c>
      <c r="R40" s="95"/>
    </row>
    <row r="41" spans="1:18" s="77" customFormat="1" x14ac:dyDescent="0.3">
      <c r="A41" s="94">
        <f>IF(F41="","", COUNTA($F$17:F41))</f>
        <v>19</v>
      </c>
      <c r="B41" s="27"/>
      <c r="C41" s="27"/>
      <c r="D41" s="78"/>
      <c r="E41" s="108" t="s">
        <v>71</v>
      </c>
      <c r="F41" s="104">
        <v>14</v>
      </c>
      <c r="G41" s="102">
        <v>0</v>
      </c>
      <c r="H41" s="99">
        <f t="shared" si="4"/>
        <v>14</v>
      </c>
      <c r="I41" s="98" t="s">
        <v>56</v>
      </c>
      <c r="J41" s="105" t="s">
        <v>42</v>
      </c>
      <c r="K41" s="105" t="s">
        <v>42</v>
      </c>
      <c r="L41" s="106">
        <v>0</v>
      </c>
      <c r="M41" s="88">
        <v>0</v>
      </c>
      <c r="N41" s="88">
        <v>0</v>
      </c>
      <c r="O41" s="88">
        <f t="shared" si="5"/>
        <v>0</v>
      </c>
      <c r="P41" s="88">
        <f t="shared" si="6"/>
        <v>0</v>
      </c>
      <c r="Q41" s="89">
        <f t="shared" si="7"/>
        <v>0</v>
      </c>
      <c r="R41" s="95"/>
    </row>
    <row r="42" spans="1:18" s="77" customFormat="1" x14ac:dyDescent="0.3">
      <c r="A42" s="94">
        <f>IF(F42="","", COUNTA($F$17:F42))</f>
        <v>20</v>
      </c>
      <c r="B42" s="27"/>
      <c r="C42" s="27"/>
      <c r="D42" s="78"/>
      <c r="E42" s="108" t="s">
        <v>72</v>
      </c>
      <c r="F42" s="104">
        <v>11</v>
      </c>
      <c r="G42" s="102">
        <v>0</v>
      </c>
      <c r="H42" s="99">
        <f t="shared" si="4"/>
        <v>11</v>
      </c>
      <c r="I42" s="98" t="s">
        <v>56</v>
      </c>
      <c r="J42" s="105" t="s">
        <v>42</v>
      </c>
      <c r="K42" s="105" t="s">
        <v>42</v>
      </c>
      <c r="L42" s="106">
        <v>0</v>
      </c>
      <c r="M42" s="88">
        <v>0</v>
      </c>
      <c r="N42" s="88">
        <v>0</v>
      </c>
      <c r="O42" s="88">
        <f t="shared" si="5"/>
        <v>0</v>
      </c>
      <c r="P42" s="88">
        <f t="shared" si="6"/>
        <v>0</v>
      </c>
      <c r="Q42" s="89">
        <f t="shared" si="7"/>
        <v>0</v>
      </c>
      <c r="R42" s="95"/>
    </row>
    <row r="43" spans="1:18" s="77" customFormat="1" x14ac:dyDescent="0.3">
      <c r="A43" s="94">
        <f>IF(F43="","", COUNTA($F$17:F43))</f>
        <v>21</v>
      </c>
      <c r="B43" s="27"/>
      <c r="C43" s="27"/>
      <c r="D43" s="78"/>
      <c r="E43" s="108" t="s">
        <v>73</v>
      </c>
      <c r="F43" s="104">
        <v>2</v>
      </c>
      <c r="G43" s="102">
        <v>0</v>
      </c>
      <c r="H43" s="99">
        <f t="shared" si="4"/>
        <v>2</v>
      </c>
      <c r="I43" s="98" t="s">
        <v>56</v>
      </c>
      <c r="J43" s="105" t="s">
        <v>42</v>
      </c>
      <c r="K43" s="105" t="s">
        <v>42</v>
      </c>
      <c r="L43" s="106">
        <v>0</v>
      </c>
      <c r="M43" s="88">
        <v>0</v>
      </c>
      <c r="N43" s="88">
        <v>0</v>
      </c>
      <c r="O43" s="88">
        <f t="shared" si="5"/>
        <v>0</v>
      </c>
      <c r="P43" s="88">
        <f t="shared" si="6"/>
        <v>0</v>
      </c>
      <c r="Q43" s="89">
        <f t="shared" si="7"/>
        <v>0</v>
      </c>
      <c r="R43" s="95"/>
    </row>
    <row r="44" spans="1:18" s="77" customFormat="1" x14ac:dyDescent="0.3">
      <c r="A44" s="94">
        <f>IF(F44="","", COUNTA($F$17:F44))</f>
        <v>22</v>
      </c>
      <c r="B44" s="27"/>
      <c r="C44" s="27"/>
      <c r="D44" s="78"/>
      <c r="E44" s="108" t="s">
        <v>74</v>
      </c>
      <c r="F44" s="104">
        <v>1</v>
      </c>
      <c r="G44" s="102">
        <v>0</v>
      </c>
      <c r="H44" s="99">
        <f t="shared" si="4"/>
        <v>1</v>
      </c>
      <c r="I44" s="98" t="s">
        <v>56</v>
      </c>
      <c r="J44" s="105" t="s">
        <v>42</v>
      </c>
      <c r="K44" s="105" t="s">
        <v>42</v>
      </c>
      <c r="L44" s="106">
        <v>0</v>
      </c>
      <c r="M44" s="88">
        <v>0</v>
      </c>
      <c r="N44" s="88">
        <v>0</v>
      </c>
      <c r="O44" s="88">
        <f t="shared" si="5"/>
        <v>0</v>
      </c>
      <c r="P44" s="88">
        <f t="shared" si="6"/>
        <v>0</v>
      </c>
      <c r="Q44" s="89">
        <f t="shared" si="7"/>
        <v>0</v>
      </c>
      <c r="R44" s="95"/>
    </row>
    <row r="45" spans="1:18" s="77" customFormat="1" x14ac:dyDescent="0.3">
      <c r="A45" s="79"/>
      <c r="B45" s="27"/>
      <c r="C45" s="27"/>
      <c r="D45" s="78"/>
      <c r="E45" s="101" t="s">
        <v>75</v>
      </c>
      <c r="F45" s="90"/>
      <c r="G45" s="90"/>
      <c r="H45" s="100"/>
      <c r="I45" s="90"/>
      <c r="J45" s="90"/>
      <c r="K45" s="91"/>
      <c r="L45" s="90"/>
      <c r="M45" s="91"/>
      <c r="N45" s="91"/>
      <c r="O45" s="91"/>
      <c r="P45" s="91"/>
      <c r="Q45" s="92"/>
      <c r="R45" s="96"/>
    </row>
    <row r="46" spans="1:18" s="77" customFormat="1" x14ac:dyDescent="0.3">
      <c r="A46" s="94">
        <f>IF(F46="","", COUNTA($F$17:F46))</f>
        <v>23</v>
      </c>
      <c r="B46" s="27"/>
      <c r="C46" s="27"/>
      <c r="D46" s="78"/>
      <c r="E46" s="108" t="s">
        <v>76</v>
      </c>
      <c r="F46" s="104">
        <v>15</v>
      </c>
      <c r="G46" s="102">
        <v>0</v>
      </c>
      <c r="H46" s="99">
        <f t="shared" ref="H46:H47" si="8">F46+G46*F46</f>
        <v>15</v>
      </c>
      <c r="I46" s="98" t="s">
        <v>56</v>
      </c>
      <c r="J46" s="105" t="s">
        <v>42</v>
      </c>
      <c r="K46" s="105" t="s">
        <v>42</v>
      </c>
      <c r="L46" s="106">
        <v>0</v>
      </c>
      <c r="M46" s="88">
        <v>0</v>
      </c>
      <c r="N46" s="88">
        <v>0</v>
      </c>
      <c r="O46" s="88">
        <f t="shared" ref="O46:O47" si="9">H46*M46</f>
        <v>0</v>
      </c>
      <c r="P46" s="88">
        <f t="shared" ref="P46:P47" si="10">H46*N46</f>
        <v>0</v>
      </c>
      <c r="Q46" s="89">
        <f t="shared" ref="Q46:Q47" si="11">O46+P46</f>
        <v>0</v>
      </c>
      <c r="R46" s="95"/>
    </row>
    <row r="47" spans="1:18" s="77" customFormat="1" x14ac:dyDescent="0.3">
      <c r="A47" s="94">
        <f>IF(F47="","", COUNTA($F$17:F47))</f>
        <v>24</v>
      </c>
      <c r="B47" s="27"/>
      <c r="C47" s="27"/>
      <c r="D47" s="78"/>
      <c r="E47" s="108" t="s">
        <v>77</v>
      </c>
      <c r="F47" s="104">
        <v>10</v>
      </c>
      <c r="G47" s="102">
        <v>0</v>
      </c>
      <c r="H47" s="99">
        <f t="shared" si="8"/>
        <v>10</v>
      </c>
      <c r="I47" s="98" t="s">
        <v>56</v>
      </c>
      <c r="J47" s="105" t="s">
        <v>42</v>
      </c>
      <c r="K47" s="105" t="s">
        <v>42</v>
      </c>
      <c r="L47" s="106">
        <v>0</v>
      </c>
      <c r="M47" s="88">
        <v>0</v>
      </c>
      <c r="N47" s="88">
        <v>0</v>
      </c>
      <c r="O47" s="88">
        <f t="shared" si="9"/>
        <v>0</v>
      </c>
      <c r="P47" s="88">
        <f t="shared" si="10"/>
        <v>0</v>
      </c>
      <c r="Q47" s="89">
        <f t="shared" si="11"/>
        <v>0</v>
      </c>
      <c r="R47" s="95"/>
    </row>
    <row r="48" spans="1:18" s="77" customFormat="1" x14ac:dyDescent="0.3">
      <c r="A48" s="79"/>
      <c r="B48" s="27"/>
      <c r="C48" s="27"/>
      <c r="D48" s="78"/>
      <c r="E48" s="101" t="s">
        <v>78</v>
      </c>
      <c r="F48" s="90"/>
      <c r="G48" s="90"/>
      <c r="H48" s="100"/>
      <c r="I48" s="90"/>
      <c r="J48" s="90"/>
      <c r="K48" s="91"/>
      <c r="L48" s="90"/>
      <c r="M48" s="91"/>
      <c r="N48" s="91"/>
      <c r="O48" s="91"/>
      <c r="P48" s="91"/>
      <c r="Q48" s="92"/>
      <c r="R48" s="96"/>
    </row>
    <row r="49" spans="1:18" s="77" customFormat="1" x14ac:dyDescent="0.3">
      <c r="A49" s="94">
        <f>IF(F49="","", COUNTA($F$17:F49))</f>
        <v>25</v>
      </c>
      <c r="B49" s="27"/>
      <c r="C49" s="27"/>
      <c r="D49" s="78"/>
      <c r="E49" s="108" t="s">
        <v>79</v>
      </c>
      <c r="F49" s="104">
        <v>1</v>
      </c>
      <c r="G49" s="102">
        <v>0</v>
      </c>
      <c r="H49" s="99">
        <f t="shared" ref="H49:H61" si="12">F49+G49*F49</f>
        <v>1</v>
      </c>
      <c r="I49" s="98" t="s">
        <v>56</v>
      </c>
      <c r="J49" s="105" t="s">
        <v>42</v>
      </c>
      <c r="K49" s="105" t="s">
        <v>42</v>
      </c>
      <c r="L49" s="106">
        <v>0</v>
      </c>
      <c r="M49" s="88">
        <v>0</v>
      </c>
      <c r="N49" s="88">
        <v>0</v>
      </c>
      <c r="O49" s="88">
        <f t="shared" ref="O49:O61" si="13">H49*M49</f>
        <v>0</v>
      </c>
      <c r="P49" s="88">
        <f t="shared" ref="P49:P61" si="14">H49*N49</f>
        <v>0</v>
      </c>
      <c r="Q49" s="89">
        <f t="shared" ref="Q49:Q61" si="15">O49+P49</f>
        <v>0</v>
      </c>
      <c r="R49" s="95"/>
    </row>
    <row r="50" spans="1:18" s="77" customFormat="1" x14ac:dyDescent="0.3">
      <c r="A50" s="94">
        <f>IF(F50="","", COUNTA($F$17:F50))</f>
        <v>26</v>
      </c>
      <c r="B50" s="27"/>
      <c r="C50" s="27"/>
      <c r="D50" s="78"/>
      <c r="E50" s="108" t="s">
        <v>80</v>
      </c>
      <c r="F50" s="104">
        <v>1</v>
      </c>
      <c r="G50" s="102">
        <v>0</v>
      </c>
      <c r="H50" s="99">
        <f t="shared" si="12"/>
        <v>1</v>
      </c>
      <c r="I50" s="98" t="s">
        <v>56</v>
      </c>
      <c r="J50" s="105" t="s">
        <v>42</v>
      </c>
      <c r="K50" s="105" t="s">
        <v>42</v>
      </c>
      <c r="L50" s="106">
        <v>0</v>
      </c>
      <c r="M50" s="88">
        <v>0</v>
      </c>
      <c r="N50" s="88">
        <v>0</v>
      </c>
      <c r="O50" s="88">
        <f t="shared" si="13"/>
        <v>0</v>
      </c>
      <c r="P50" s="88">
        <f t="shared" si="14"/>
        <v>0</v>
      </c>
      <c r="Q50" s="89">
        <f t="shared" si="15"/>
        <v>0</v>
      </c>
      <c r="R50" s="95"/>
    </row>
    <row r="51" spans="1:18" s="77" customFormat="1" x14ac:dyDescent="0.3">
      <c r="A51" s="94">
        <f>IF(F51="","", COUNTA($F$17:F51))</f>
        <v>27</v>
      </c>
      <c r="B51" s="27"/>
      <c r="C51" s="27"/>
      <c r="D51" s="78"/>
      <c r="E51" s="108" t="s">
        <v>81</v>
      </c>
      <c r="F51" s="104">
        <v>1</v>
      </c>
      <c r="G51" s="102">
        <v>0</v>
      </c>
      <c r="H51" s="99">
        <f t="shared" si="12"/>
        <v>1</v>
      </c>
      <c r="I51" s="98" t="s">
        <v>56</v>
      </c>
      <c r="J51" s="105" t="s">
        <v>42</v>
      </c>
      <c r="K51" s="105" t="s">
        <v>42</v>
      </c>
      <c r="L51" s="106">
        <v>0</v>
      </c>
      <c r="M51" s="88">
        <v>0</v>
      </c>
      <c r="N51" s="88">
        <v>0</v>
      </c>
      <c r="O51" s="88">
        <f t="shared" si="13"/>
        <v>0</v>
      </c>
      <c r="P51" s="88">
        <f t="shared" si="14"/>
        <v>0</v>
      </c>
      <c r="Q51" s="89">
        <f t="shared" si="15"/>
        <v>0</v>
      </c>
      <c r="R51" s="95"/>
    </row>
    <row r="52" spans="1:18" s="77" customFormat="1" x14ac:dyDescent="0.3">
      <c r="A52" s="94">
        <f>IF(F52="","", COUNTA($F$17:F52))</f>
        <v>28</v>
      </c>
      <c r="B52" s="27"/>
      <c r="C52" s="27"/>
      <c r="D52" s="78"/>
      <c r="E52" s="108" t="s">
        <v>82</v>
      </c>
      <c r="F52" s="104">
        <v>1</v>
      </c>
      <c r="G52" s="102">
        <v>0</v>
      </c>
      <c r="H52" s="99">
        <f t="shared" si="12"/>
        <v>1</v>
      </c>
      <c r="I52" s="98" t="s">
        <v>56</v>
      </c>
      <c r="J52" s="105" t="s">
        <v>42</v>
      </c>
      <c r="K52" s="105" t="s">
        <v>42</v>
      </c>
      <c r="L52" s="106">
        <v>0</v>
      </c>
      <c r="M52" s="88">
        <v>0</v>
      </c>
      <c r="N52" s="88">
        <v>0</v>
      </c>
      <c r="O52" s="88">
        <f t="shared" si="13"/>
        <v>0</v>
      </c>
      <c r="P52" s="88">
        <f t="shared" si="14"/>
        <v>0</v>
      </c>
      <c r="Q52" s="89">
        <f t="shared" si="15"/>
        <v>0</v>
      </c>
      <c r="R52" s="95"/>
    </row>
    <row r="53" spans="1:18" s="77" customFormat="1" x14ac:dyDescent="0.3">
      <c r="A53" s="94">
        <f>IF(F53="","", COUNTA($F$17:F53))</f>
        <v>29</v>
      </c>
      <c r="B53" s="27"/>
      <c r="C53" s="27"/>
      <c r="D53" s="78"/>
      <c r="E53" s="108" t="s">
        <v>83</v>
      </c>
      <c r="F53" s="104">
        <v>1</v>
      </c>
      <c r="G53" s="102">
        <v>0</v>
      </c>
      <c r="H53" s="99">
        <f t="shared" si="12"/>
        <v>1</v>
      </c>
      <c r="I53" s="98" t="s">
        <v>56</v>
      </c>
      <c r="J53" s="105" t="s">
        <v>42</v>
      </c>
      <c r="K53" s="105" t="s">
        <v>42</v>
      </c>
      <c r="L53" s="106">
        <v>0</v>
      </c>
      <c r="M53" s="88">
        <v>0</v>
      </c>
      <c r="N53" s="88">
        <v>0</v>
      </c>
      <c r="O53" s="88">
        <f t="shared" si="13"/>
        <v>0</v>
      </c>
      <c r="P53" s="88">
        <f t="shared" si="14"/>
        <v>0</v>
      </c>
      <c r="Q53" s="89">
        <f t="shared" si="15"/>
        <v>0</v>
      </c>
      <c r="R53" s="95"/>
    </row>
    <row r="54" spans="1:18" s="77" customFormat="1" x14ac:dyDescent="0.3">
      <c r="A54" s="94">
        <f>IF(F54="","", COUNTA($F$17:F54))</f>
        <v>30</v>
      </c>
      <c r="B54" s="27"/>
      <c r="C54" s="27"/>
      <c r="D54" s="78"/>
      <c r="E54" s="108" t="s">
        <v>84</v>
      </c>
      <c r="F54" s="104">
        <v>1</v>
      </c>
      <c r="G54" s="102">
        <v>0</v>
      </c>
      <c r="H54" s="99">
        <f t="shared" si="12"/>
        <v>1</v>
      </c>
      <c r="I54" s="98" t="s">
        <v>56</v>
      </c>
      <c r="J54" s="105" t="s">
        <v>42</v>
      </c>
      <c r="K54" s="105" t="s">
        <v>42</v>
      </c>
      <c r="L54" s="106">
        <v>0</v>
      </c>
      <c r="M54" s="88">
        <v>0</v>
      </c>
      <c r="N54" s="88">
        <v>0</v>
      </c>
      <c r="O54" s="88">
        <f t="shared" si="13"/>
        <v>0</v>
      </c>
      <c r="P54" s="88">
        <f t="shared" si="14"/>
        <v>0</v>
      </c>
      <c r="Q54" s="89">
        <f t="shared" si="15"/>
        <v>0</v>
      </c>
      <c r="R54" s="95"/>
    </row>
    <row r="55" spans="1:18" s="77" customFormat="1" x14ac:dyDescent="0.3">
      <c r="A55" s="94">
        <f>IF(F55="","", COUNTA($F$17:F55))</f>
        <v>31</v>
      </c>
      <c r="B55" s="27"/>
      <c r="C55" s="27"/>
      <c r="D55" s="78"/>
      <c r="E55" s="108" t="s">
        <v>85</v>
      </c>
      <c r="F55" s="104">
        <v>2</v>
      </c>
      <c r="G55" s="102">
        <v>0</v>
      </c>
      <c r="H55" s="99">
        <f t="shared" si="12"/>
        <v>2</v>
      </c>
      <c r="I55" s="98" t="s">
        <v>56</v>
      </c>
      <c r="J55" s="105" t="s">
        <v>42</v>
      </c>
      <c r="K55" s="105" t="s">
        <v>42</v>
      </c>
      <c r="L55" s="106">
        <v>0</v>
      </c>
      <c r="M55" s="88">
        <v>0</v>
      </c>
      <c r="N55" s="88">
        <v>0</v>
      </c>
      <c r="O55" s="88">
        <f t="shared" si="13"/>
        <v>0</v>
      </c>
      <c r="P55" s="88">
        <f t="shared" si="14"/>
        <v>0</v>
      </c>
      <c r="Q55" s="89">
        <f t="shared" si="15"/>
        <v>0</v>
      </c>
      <c r="R55" s="95"/>
    </row>
    <row r="56" spans="1:18" s="77" customFormat="1" x14ac:dyDescent="0.3">
      <c r="A56" s="94">
        <f>IF(F56="","", COUNTA($F$17:F56))</f>
        <v>32</v>
      </c>
      <c r="B56" s="27"/>
      <c r="C56" s="27"/>
      <c r="D56" s="78"/>
      <c r="E56" s="108" t="s">
        <v>84</v>
      </c>
      <c r="F56" s="104">
        <v>1</v>
      </c>
      <c r="G56" s="102">
        <v>0</v>
      </c>
      <c r="H56" s="99">
        <f t="shared" si="12"/>
        <v>1</v>
      </c>
      <c r="I56" s="98" t="s">
        <v>56</v>
      </c>
      <c r="J56" s="105" t="s">
        <v>42</v>
      </c>
      <c r="K56" s="105" t="s">
        <v>42</v>
      </c>
      <c r="L56" s="106">
        <v>0</v>
      </c>
      <c r="M56" s="88">
        <v>0</v>
      </c>
      <c r="N56" s="88">
        <v>0</v>
      </c>
      <c r="O56" s="88">
        <f t="shared" si="13"/>
        <v>0</v>
      </c>
      <c r="P56" s="88">
        <f t="shared" si="14"/>
        <v>0</v>
      </c>
      <c r="Q56" s="89">
        <f t="shared" si="15"/>
        <v>0</v>
      </c>
      <c r="R56" s="95"/>
    </row>
    <row r="57" spans="1:18" s="77" customFormat="1" x14ac:dyDescent="0.3">
      <c r="A57" s="94">
        <f>IF(F57="","", COUNTA($F$17:F57))</f>
        <v>33</v>
      </c>
      <c r="B57" s="27"/>
      <c r="C57" s="27"/>
      <c r="D57" s="78"/>
      <c r="E57" s="108" t="s">
        <v>86</v>
      </c>
      <c r="F57" s="104">
        <v>1</v>
      </c>
      <c r="G57" s="102">
        <v>0</v>
      </c>
      <c r="H57" s="99">
        <f t="shared" si="12"/>
        <v>1</v>
      </c>
      <c r="I57" s="98" t="s">
        <v>56</v>
      </c>
      <c r="J57" s="105" t="s">
        <v>42</v>
      </c>
      <c r="K57" s="105" t="s">
        <v>42</v>
      </c>
      <c r="L57" s="106">
        <v>0</v>
      </c>
      <c r="M57" s="88">
        <v>0</v>
      </c>
      <c r="N57" s="88">
        <v>0</v>
      </c>
      <c r="O57" s="88">
        <f t="shared" si="13"/>
        <v>0</v>
      </c>
      <c r="P57" s="88">
        <f t="shared" si="14"/>
        <v>0</v>
      </c>
      <c r="Q57" s="89">
        <f t="shared" si="15"/>
        <v>0</v>
      </c>
      <c r="R57" s="95"/>
    </row>
    <row r="58" spans="1:18" s="77" customFormat="1" x14ac:dyDescent="0.3">
      <c r="A58" s="94">
        <f>IF(F58="","", COUNTA($F$17:F58))</f>
        <v>34</v>
      </c>
      <c r="B58" s="27"/>
      <c r="C58" s="27"/>
      <c r="D58" s="78"/>
      <c r="E58" s="108" t="s">
        <v>87</v>
      </c>
      <c r="F58" s="104">
        <v>1</v>
      </c>
      <c r="G58" s="102">
        <v>0</v>
      </c>
      <c r="H58" s="99">
        <f t="shared" si="12"/>
        <v>1</v>
      </c>
      <c r="I58" s="98" t="s">
        <v>56</v>
      </c>
      <c r="J58" s="105" t="s">
        <v>42</v>
      </c>
      <c r="K58" s="105" t="s">
        <v>42</v>
      </c>
      <c r="L58" s="106">
        <v>0</v>
      </c>
      <c r="M58" s="88">
        <v>0</v>
      </c>
      <c r="N58" s="88">
        <v>0</v>
      </c>
      <c r="O58" s="88">
        <f t="shared" si="13"/>
        <v>0</v>
      </c>
      <c r="P58" s="88">
        <f t="shared" si="14"/>
        <v>0</v>
      </c>
      <c r="Q58" s="89">
        <f t="shared" si="15"/>
        <v>0</v>
      </c>
      <c r="R58" s="95"/>
    </row>
    <row r="59" spans="1:18" s="77" customFormat="1" x14ac:dyDescent="0.3">
      <c r="A59" s="94">
        <f>IF(F59="","", COUNTA($F$17:F59))</f>
        <v>35</v>
      </c>
      <c r="B59" s="27"/>
      <c r="C59" s="27"/>
      <c r="D59" s="78"/>
      <c r="E59" s="108" t="s">
        <v>88</v>
      </c>
      <c r="F59" s="104">
        <v>1</v>
      </c>
      <c r="G59" s="102">
        <v>0</v>
      </c>
      <c r="H59" s="99">
        <f t="shared" si="12"/>
        <v>1</v>
      </c>
      <c r="I59" s="98" t="s">
        <v>56</v>
      </c>
      <c r="J59" s="105" t="s">
        <v>42</v>
      </c>
      <c r="K59" s="105" t="s">
        <v>42</v>
      </c>
      <c r="L59" s="106">
        <v>0</v>
      </c>
      <c r="M59" s="88">
        <v>0</v>
      </c>
      <c r="N59" s="88">
        <v>0</v>
      </c>
      <c r="O59" s="88">
        <f t="shared" si="13"/>
        <v>0</v>
      </c>
      <c r="P59" s="88">
        <f t="shared" si="14"/>
        <v>0</v>
      </c>
      <c r="Q59" s="89">
        <f t="shared" si="15"/>
        <v>0</v>
      </c>
      <c r="R59" s="95"/>
    </row>
    <row r="60" spans="1:18" s="77" customFormat="1" x14ac:dyDescent="0.3">
      <c r="A60" s="94">
        <f>IF(F60="","", COUNTA($F$17:F60))</f>
        <v>36</v>
      </c>
      <c r="B60" s="27"/>
      <c r="C60" s="27"/>
      <c r="D60" s="78"/>
      <c r="E60" s="108" t="s">
        <v>89</v>
      </c>
      <c r="F60" s="104">
        <v>1</v>
      </c>
      <c r="G60" s="102">
        <v>0</v>
      </c>
      <c r="H60" s="99">
        <f t="shared" si="12"/>
        <v>1</v>
      </c>
      <c r="I60" s="98" t="s">
        <v>56</v>
      </c>
      <c r="J60" s="105" t="s">
        <v>42</v>
      </c>
      <c r="K60" s="105" t="s">
        <v>42</v>
      </c>
      <c r="L60" s="106">
        <v>0</v>
      </c>
      <c r="M60" s="88">
        <v>0</v>
      </c>
      <c r="N60" s="88">
        <v>0</v>
      </c>
      <c r="O60" s="88">
        <f t="shared" si="13"/>
        <v>0</v>
      </c>
      <c r="P60" s="88">
        <f t="shared" si="14"/>
        <v>0</v>
      </c>
      <c r="Q60" s="89">
        <f t="shared" si="15"/>
        <v>0</v>
      </c>
      <c r="R60" s="95"/>
    </row>
    <row r="61" spans="1:18" s="77" customFormat="1" x14ac:dyDescent="0.3">
      <c r="A61" s="94">
        <f>IF(F61="","", COUNTA($F$17:F61))</f>
        <v>37</v>
      </c>
      <c r="B61" s="27"/>
      <c r="C61" s="27"/>
      <c r="D61" s="78"/>
      <c r="E61" s="108" t="s">
        <v>90</v>
      </c>
      <c r="F61" s="104">
        <v>1</v>
      </c>
      <c r="G61" s="102">
        <v>0</v>
      </c>
      <c r="H61" s="99">
        <f t="shared" si="12"/>
        <v>1</v>
      </c>
      <c r="I61" s="98" t="s">
        <v>56</v>
      </c>
      <c r="J61" s="105" t="s">
        <v>42</v>
      </c>
      <c r="K61" s="105" t="s">
        <v>42</v>
      </c>
      <c r="L61" s="106">
        <v>0</v>
      </c>
      <c r="M61" s="88">
        <v>0</v>
      </c>
      <c r="N61" s="88">
        <v>0</v>
      </c>
      <c r="O61" s="88">
        <f t="shared" si="13"/>
        <v>0</v>
      </c>
      <c r="P61" s="88">
        <f t="shared" si="14"/>
        <v>0</v>
      </c>
      <c r="Q61" s="89">
        <f t="shared" si="15"/>
        <v>0</v>
      </c>
      <c r="R61" s="95"/>
    </row>
    <row r="62" spans="1:18" s="77" customFormat="1" x14ac:dyDescent="0.3">
      <c r="A62" s="79"/>
      <c r="B62" s="27"/>
      <c r="C62" s="27"/>
      <c r="D62" s="78"/>
      <c r="E62" s="101" t="s">
        <v>91</v>
      </c>
      <c r="F62" s="90"/>
      <c r="G62" s="90"/>
      <c r="H62" s="100"/>
      <c r="I62" s="90"/>
      <c r="J62" s="90"/>
      <c r="K62" s="91"/>
      <c r="L62" s="90"/>
      <c r="M62" s="91"/>
      <c r="N62" s="91"/>
      <c r="O62" s="91"/>
      <c r="P62" s="91"/>
      <c r="Q62" s="92"/>
      <c r="R62" s="96"/>
    </row>
    <row r="63" spans="1:18" s="77" customFormat="1" x14ac:dyDescent="0.3">
      <c r="A63" s="94">
        <f>IF(F63="","", COUNTA($F$17:F63))</f>
        <v>38</v>
      </c>
      <c r="B63" s="27"/>
      <c r="C63" s="27"/>
      <c r="D63" s="78"/>
      <c r="E63" s="108" t="s">
        <v>92</v>
      </c>
      <c r="F63" s="104">
        <v>1</v>
      </c>
      <c r="G63" s="102">
        <v>0</v>
      </c>
      <c r="H63" s="99">
        <f t="shared" ref="H63:H64" si="16">F63+G63*F63</f>
        <v>1</v>
      </c>
      <c r="I63" s="98" t="s">
        <v>56</v>
      </c>
      <c r="J63" s="105" t="s">
        <v>42</v>
      </c>
      <c r="K63" s="105" t="s">
        <v>42</v>
      </c>
      <c r="L63" s="106">
        <v>0</v>
      </c>
      <c r="M63" s="88">
        <v>0</v>
      </c>
      <c r="N63" s="88">
        <v>0</v>
      </c>
      <c r="O63" s="88">
        <f t="shared" ref="O63:O64" si="17">H63*M63</f>
        <v>0</v>
      </c>
      <c r="P63" s="88">
        <f t="shared" ref="P63:P64" si="18">H63*N63</f>
        <v>0</v>
      </c>
      <c r="Q63" s="89">
        <f t="shared" ref="Q63:Q64" si="19">O63+P63</f>
        <v>0</v>
      </c>
      <c r="R63" s="95"/>
    </row>
    <row r="64" spans="1:18" s="77" customFormat="1" x14ac:dyDescent="0.3">
      <c r="A64" s="94">
        <f>IF(F64="","", COUNTA($F$17:F64))</f>
        <v>39</v>
      </c>
      <c r="B64" s="27"/>
      <c r="C64" s="27"/>
      <c r="D64" s="78"/>
      <c r="E64" s="108" t="s">
        <v>93</v>
      </c>
      <c r="F64" s="104">
        <v>1</v>
      </c>
      <c r="G64" s="102">
        <v>0</v>
      </c>
      <c r="H64" s="99">
        <f t="shared" si="16"/>
        <v>1</v>
      </c>
      <c r="I64" s="98" t="s">
        <v>56</v>
      </c>
      <c r="J64" s="105" t="s">
        <v>42</v>
      </c>
      <c r="K64" s="105" t="s">
        <v>42</v>
      </c>
      <c r="L64" s="106">
        <v>0</v>
      </c>
      <c r="M64" s="88">
        <v>0</v>
      </c>
      <c r="N64" s="88">
        <v>0</v>
      </c>
      <c r="O64" s="88">
        <f t="shared" si="17"/>
        <v>0</v>
      </c>
      <c r="P64" s="88">
        <f t="shared" si="18"/>
        <v>0</v>
      </c>
      <c r="Q64" s="89">
        <f t="shared" si="19"/>
        <v>0</v>
      </c>
      <c r="R64" s="95"/>
    </row>
    <row r="65" spans="1:18" s="77" customFormat="1" x14ac:dyDescent="0.3">
      <c r="A65" s="79"/>
      <c r="B65" s="27"/>
      <c r="C65" s="27"/>
      <c r="D65" s="78"/>
      <c r="E65" s="101" t="s">
        <v>94</v>
      </c>
      <c r="F65" s="90"/>
      <c r="G65" s="90"/>
      <c r="H65" s="100"/>
      <c r="I65" s="90"/>
      <c r="J65" s="90"/>
      <c r="K65" s="91"/>
      <c r="L65" s="90"/>
      <c r="M65" s="91"/>
      <c r="N65" s="91"/>
      <c r="O65" s="91"/>
      <c r="P65" s="91"/>
      <c r="Q65" s="92"/>
      <c r="R65" s="96"/>
    </row>
    <row r="66" spans="1:18" s="77" customFormat="1" x14ac:dyDescent="0.3">
      <c r="A66" s="94">
        <f>IF(F66="","", COUNTA($F$17:F66))</f>
        <v>40</v>
      </c>
      <c r="B66" s="27"/>
      <c r="C66" s="27"/>
      <c r="D66" s="78"/>
      <c r="E66" s="108" t="s">
        <v>95</v>
      </c>
      <c r="F66" s="104">
        <v>2</v>
      </c>
      <c r="G66" s="102">
        <v>0</v>
      </c>
      <c r="H66" s="99">
        <f t="shared" ref="H66:H73" si="20">F66+G66*F66</f>
        <v>2</v>
      </c>
      <c r="I66" s="98" t="s">
        <v>56</v>
      </c>
      <c r="J66" s="105" t="s">
        <v>42</v>
      </c>
      <c r="K66" s="105" t="s">
        <v>42</v>
      </c>
      <c r="L66" s="106">
        <v>0</v>
      </c>
      <c r="M66" s="88">
        <v>0</v>
      </c>
      <c r="N66" s="88">
        <v>0</v>
      </c>
      <c r="O66" s="88">
        <f t="shared" ref="O66:O73" si="21">H66*M66</f>
        <v>0</v>
      </c>
      <c r="P66" s="88">
        <f t="shared" ref="P66:P73" si="22">H66*N66</f>
        <v>0</v>
      </c>
      <c r="Q66" s="89">
        <f t="shared" ref="Q66:Q73" si="23">O66+P66</f>
        <v>0</v>
      </c>
      <c r="R66" s="95"/>
    </row>
    <row r="67" spans="1:18" s="77" customFormat="1" x14ac:dyDescent="0.3">
      <c r="A67" s="94">
        <f>IF(F67="","", COUNTA($F$17:F67))</f>
        <v>41</v>
      </c>
      <c r="B67" s="27"/>
      <c r="C67" s="27"/>
      <c r="D67" s="78"/>
      <c r="E67" s="108" t="s">
        <v>96</v>
      </c>
      <c r="F67" s="104">
        <v>1</v>
      </c>
      <c r="G67" s="102">
        <v>0</v>
      </c>
      <c r="H67" s="99">
        <f t="shared" si="20"/>
        <v>1</v>
      </c>
      <c r="I67" s="98" t="s">
        <v>56</v>
      </c>
      <c r="J67" s="105" t="s">
        <v>42</v>
      </c>
      <c r="K67" s="105" t="s">
        <v>42</v>
      </c>
      <c r="L67" s="106">
        <v>0</v>
      </c>
      <c r="M67" s="88">
        <v>0</v>
      </c>
      <c r="N67" s="88">
        <v>0</v>
      </c>
      <c r="O67" s="88">
        <f t="shared" si="21"/>
        <v>0</v>
      </c>
      <c r="P67" s="88">
        <f t="shared" si="22"/>
        <v>0</v>
      </c>
      <c r="Q67" s="89">
        <f t="shared" si="23"/>
        <v>0</v>
      </c>
      <c r="R67" s="95"/>
    </row>
    <row r="68" spans="1:18" s="77" customFormat="1" x14ac:dyDescent="0.3">
      <c r="A68" s="94">
        <f>IF(F68="","", COUNTA($F$17:F68))</f>
        <v>42</v>
      </c>
      <c r="B68" s="27"/>
      <c r="C68" s="27"/>
      <c r="D68" s="78"/>
      <c r="E68" s="108" t="s">
        <v>97</v>
      </c>
      <c r="F68" s="104">
        <v>1</v>
      </c>
      <c r="G68" s="102">
        <v>0</v>
      </c>
      <c r="H68" s="99">
        <f t="shared" si="20"/>
        <v>1</v>
      </c>
      <c r="I68" s="98" t="s">
        <v>56</v>
      </c>
      <c r="J68" s="105" t="s">
        <v>42</v>
      </c>
      <c r="K68" s="105" t="s">
        <v>42</v>
      </c>
      <c r="L68" s="106">
        <v>0</v>
      </c>
      <c r="M68" s="88">
        <v>0</v>
      </c>
      <c r="N68" s="88">
        <v>0</v>
      </c>
      <c r="O68" s="88">
        <f t="shared" si="21"/>
        <v>0</v>
      </c>
      <c r="P68" s="88">
        <f t="shared" si="22"/>
        <v>0</v>
      </c>
      <c r="Q68" s="89">
        <f t="shared" si="23"/>
        <v>0</v>
      </c>
      <c r="R68" s="95"/>
    </row>
    <row r="69" spans="1:18" s="77" customFormat="1" x14ac:dyDescent="0.3">
      <c r="A69" s="94">
        <f>IF(F69="","", COUNTA($F$17:F69))</f>
        <v>43</v>
      </c>
      <c r="B69" s="27"/>
      <c r="C69" s="27"/>
      <c r="D69" s="78"/>
      <c r="E69" s="108" t="s">
        <v>98</v>
      </c>
      <c r="F69" s="104">
        <v>1</v>
      </c>
      <c r="G69" s="102">
        <v>0</v>
      </c>
      <c r="H69" s="99">
        <f t="shared" si="20"/>
        <v>1</v>
      </c>
      <c r="I69" s="98" t="s">
        <v>56</v>
      </c>
      <c r="J69" s="105" t="s">
        <v>42</v>
      </c>
      <c r="K69" s="105" t="s">
        <v>42</v>
      </c>
      <c r="L69" s="106">
        <v>0</v>
      </c>
      <c r="M69" s="88">
        <v>0</v>
      </c>
      <c r="N69" s="88">
        <v>0</v>
      </c>
      <c r="O69" s="88">
        <f t="shared" si="21"/>
        <v>0</v>
      </c>
      <c r="P69" s="88">
        <f t="shared" si="22"/>
        <v>0</v>
      </c>
      <c r="Q69" s="89">
        <f t="shared" si="23"/>
        <v>0</v>
      </c>
      <c r="R69" s="95"/>
    </row>
    <row r="70" spans="1:18" s="77" customFormat="1" x14ac:dyDescent="0.3">
      <c r="A70" s="94">
        <f>IF(F70="","", COUNTA($F$17:F70))</f>
        <v>44</v>
      </c>
      <c r="B70" s="27"/>
      <c r="C70" s="27"/>
      <c r="D70" s="78"/>
      <c r="E70" s="108" t="s">
        <v>99</v>
      </c>
      <c r="F70" s="104">
        <v>1</v>
      </c>
      <c r="G70" s="102">
        <v>0</v>
      </c>
      <c r="H70" s="99">
        <f t="shared" si="20"/>
        <v>1</v>
      </c>
      <c r="I70" s="98" t="s">
        <v>56</v>
      </c>
      <c r="J70" s="105" t="s">
        <v>42</v>
      </c>
      <c r="K70" s="105" t="s">
        <v>42</v>
      </c>
      <c r="L70" s="106">
        <v>0</v>
      </c>
      <c r="M70" s="88">
        <v>0</v>
      </c>
      <c r="N70" s="88">
        <v>0</v>
      </c>
      <c r="O70" s="88">
        <f t="shared" si="21"/>
        <v>0</v>
      </c>
      <c r="P70" s="88">
        <f t="shared" si="22"/>
        <v>0</v>
      </c>
      <c r="Q70" s="89">
        <f t="shared" si="23"/>
        <v>0</v>
      </c>
      <c r="R70" s="95"/>
    </row>
    <row r="71" spans="1:18" s="77" customFormat="1" x14ac:dyDescent="0.3">
      <c r="A71" s="94">
        <f>IF(F71="","", COUNTA($F$17:F71))</f>
        <v>45</v>
      </c>
      <c r="B71" s="27"/>
      <c r="C71" s="27"/>
      <c r="D71" s="78"/>
      <c r="E71" s="108" t="s">
        <v>100</v>
      </c>
      <c r="F71" s="104">
        <v>1</v>
      </c>
      <c r="G71" s="102">
        <v>0</v>
      </c>
      <c r="H71" s="99">
        <f t="shared" si="20"/>
        <v>1</v>
      </c>
      <c r="I71" s="98" t="s">
        <v>56</v>
      </c>
      <c r="J71" s="105" t="s">
        <v>42</v>
      </c>
      <c r="K71" s="105" t="s">
        <v>42</v>
      </c>
      <c r="L71" s="106">
        <v>0</v>
      </c>
      <c r="M71" s="88">
        <v>0</v>
      </c>
      <c r="N71" s="88">
        <v>0</v>
      </c>
      <c r="O71" s="88">
        <f t="shared" si="21"/>
        <v>0</v>
      </c>
      <c r="P71" s="88">
        <f t="shared" si="22"/>
        <v>0</v>
      </c>
      <c r="Q71" s="89">
        <f t="shared" si="23"/>
        <v>0</v>
      </c>
      <c r="R71" s="95"/>
    </row>
    <row r="72" spans="1:18" s="77" customFormat="1" x14ac:dyDescent="0.3">
      <c r="A72" s="94">
        <f>IF(F72="","", COUNTA($F$17:F72))</f>
        <v>46</v>
      </c>
      <c r="B72" s="27"/>
      <c r="C72" s="27"/>
      <c r="D72" s="78"/>
      <c r="E72" s="108" t="s">
        <v>101</v>
      </c>
      <c r="F72" s="104">
        <v>1</v>
      </c>
      <c r="G72" s="102">
        <v>0</v>
      </c>
      <c r="H72" s="99">
        <f t="shared" si="20"/>
        <v>1</v>
      </c>
      <c r="I72" s="98" t="s">
        <v>56</v>
      </c>
      <c r="J72" s="105" t="s">
        <v>42</v>
      </c>
      <c r="K72" s="105" t="s">
        <v>42</v>
      </c>
      <c r="L72" s="106">
        <v>0</v>
      </c>
      <c r="M72" s="88">
        <v>0</v>
      </c>
      <c r="N72" s="88">
        <v>0</v>
      </c>
      <c r="O72" s="88">
        <f t="shared" si="21"/>
        <v>0</v>
      </c>
      <c r="P72" s="88">
        <f t="shared" si="22"/>
        <v>0</v>
      </c>
      <c r="Q72" s="89">
        <f t="shared" si="23"/>
        <v>0</v>
      </c>
      <c r="R72" s="95"/>
    </row>
    <row r="73" spans="1:18" s="77" customFormat="1" x14ac:dyDescent="0.3">
      <c r="A73" s="94">
        <f>IF(F73="","", COUNTA($F$17:F73))</f>
        <v>47</v>
      </c>
      <c r="B73" s="27"/>
      <c r="C73" s="27"/>
      <c r="D73" s="78"/>
      <c r="E73" s="108" t="s">
        <v>102</v>
      </c>
      <c r="F73" s="104">
        <v>1</v>
      </c>
      <c r="G73" s="102">
        <v>0</v>
      </c>
      <c r="H73" s="99">
        <f t="shared" si="20"/>
        <v>1</v>
      </c>
      <c r="I73" s="98" t="s">
        <v>56</v>
      </c>
      <c r="J73" s="105" t="s">
        <v>42</v>
      </c>
      <c r="K73" s="105" t="s">
        <v>42</v>
      </c>
      <c r="L73" s="106">
        <v>0</v>
      </c>
      <c r="M73" s="88">
        <v>0</v>
      </c>
      <c r="N73" s="88">
        <v>0</v>
      </c>
      <c r="O73" s="88">
        <f t="shared" si="21"/>
        <v>0</v>
      </c>
      <c r="P73" s="88">
        <f t="shared" si="22"/>
        <v>0</v>
      </c>
      <c r="Q73" s="89">
        <f t="shared" si="23"/>
        <v>0</v>
      </c>
      <c r="R73" s="95"/>
    </row>
    <row r="74" spans="1:18" s="77" customFormat="1" x14ac:dyDescent="0.3">
      <c r="A74" s="79"/>
      <c r="B74" s="27"/>
      <c r="C74" s="27"/>
      <c r="D74" s="78"/>
      <c r="E74" s="116" t="s">
        <v>103</v>
      </c>
      <c r="F74" s="90"/>
      <c r="G74" s="90"/>
      <c r="H74" s="100"/>
      <c r="I74" s="90"/>
      <c r="J74" s="90"/>
      <c r="K74" s="91"/>
      <c r="L74" s="90"/>
      <c r="M74" s="91"/>
      <c r="N74" s="91"/>
      <c r="O74" s="91"/>
      <c r="P74" s="91"/>
      <c r="Q74" s="92"/>
      <c r="R74" s="96"/>
    </row>
    <row r="75" spans="1:18" s="77" customFormat="1" x14ac:dyDescent="0.3">
      <c r="A75" s="79"/>
      <c r="B75" s="27"/>
      <c r="C75" s="27"/>
      <c r="D75" s="78"/>
      <c r="E75" s="101" t="s">
        <v>104</v>
      </c>
      <c r="F75" s="90"/>
      <c r="G75" s="90"/>
      <c r="H75" s="100"/>
      <c r="I75" s="90"/>
      <c r="J75" s="90"/>
      <c r="K75" s="91"/>
      <c r="L75" s="90"/>
      <c r="M75" s="91"/>
      <c r="N75" s="91"/>
      <c r="O75" s="91"/>
      <c r="P75" s="91"/>
      <c r="Q75" s="92"/>
      <c r="R75" s="96"/>
    </row>
    <row r="76" spans="1:18" s="77" customFormat="1" x14ac:dyDescent="0.3">
      <c r="A76" s="94">
        <f>IF(F76="","", COUNTA($F$17:F76))</f>
        <v>48</v>
      </c>
      <c r="B76" s="27"/>
      <c r="C76" s="27"/>
      <c r="D76" s="78"/>
      <c r="E76" s="108" t="s">
        <v>105</v>
      </c>
      <c r="F76" s="104">
        <v>23</v>
      </c>
      <c r="G76" s="102">
        <v>0</v>
      </c>
      <c r="H76" s="99">
        <f t="shared" ref="H76:H77" si="24">F76+G76*F76</f>
        <v>23</v>
      </c>
      <c r="I76" s="98" t="s">
        <v>56</v>
      </c>
      <c r="J76" s="105" t="s">
        <v>42</v>
      </c>
      <c r="K76" s="105" t="s">
        <v>42</v>
      </c>
      <c r="L76" s="106">
        <v>0</v>
      </c>
      <c r="M76" s="88">
        <v>0</v>
      </c>
      <c r="N76" s="88">
        <v>0</v>
      </c>
      <c r="O76" s="88">
        <f t="shared" ref="O76:O77" si="25">H76*M76</f>
        <v>0</v>
      </c>
      <c r="P76" s="88">
        <f t="shared" ref="P76:P77" si="26">H76*N76</f>
        <v>0</v>
      </c>
      <c r="Q76" s="89">
        <f t="shared" ref="Q76:Q77" si="27">O76+P76</f>
        <v>0</v>
      </c>
      <c r="R76" s="95"/>
    </row>
    <row r="77" spans="1:18" s="77" customFormat="1" x14ac:dyDescent="0.3">
      <c r="A77" s="94">
        <f>IF(F77="","", COUNTA($F$17:F77))</f>
        <v>49</v>
      </c>
      <c r="B77" s="27"/>
      <c r="C77" s="27"/>
      <c r="D77" s="78"/>
      <c r="E77" s="108" t="s">
        <v>106</v>
      </c>
      <c r="F77" s="104">
        <v>25</v>
      </c>
      <c r="G77" s="102">
        <v>0</v>
      </c>
      <c r="H77" s="99">
        <f t="shared" si="24"/>
        <v>25</v>
      </c>
      <c r="I77" s="98" t="s">
        <v>56</v>
      </c>
      <c r="J77" s="105" t="s">
        <v>42</v>
      </c>
      <c r="K77" s="105" t="s">
        <v>42</v>
      </c>
      <c r="L77" s="106">
        <v>0</v>
      </c>
      <c r="M77" s="88">
        <v>0</v>
      </c>
      <c r="N77" s="88">
        <v>0</v>
      </c>
      <c r="O77" s="88">
        <f t="shared" si="25"/>
        <v>0</v>
      </c>
      <c r="P77" s="88">
        <f t="shared" si="26"/>
        <v>0</v>
      </c>
      <c r="Q77" s="89">
        <f t="shared" si="27"/>
        <v>0</v>
      </c>
      <c r="R77" s="95"/>
    </row>
    <row r="78" spans="1:18" s="77" customFormat="1" x14ac:dyDescent="0.3">
      <c r="A78" s="79"/>
      <c r="B78" s="27"/>
      <c r="C78" s="27"/>
      <c r="D78" s="78"/>
      <c r="E78" s="101" t="s">
        <v>78</v>
      </c>
      <c r="F78" s="90"/>
      <c r="G78" s="90"/>
      <c r="H78" s="100"/>
      <c r="I78" s="90"/>
      <c r="J78" s="90"/>
      <c r="K78" s="91"/>
      <c r="L78" s="90"/>
      <c r="M78" s="91"/>
      <c r="N78" s="91"/>
      <c r="O78" s="91"/>
      <c r="P78" s="91"/>
      <c r="Q78" s="92"/>
      <c r="R78" s="96"/>
    </row>
    <row r="79" spans="1:18" s="77" customFormat="1" ht="31.2" x14ac:dyDescent="0.3">
      <c r="A79" s="94">
        <f>IF(F79="","", COUNTA($F$17:F79))</f>
        <v>50</v>
      </c>
      <c r="B79" s="27"/>
      <c r="C79" s="27"/>
      <c r="D79" s="78"/>
      <c r="E79" s="108" t="s">
        <v>124</v>
      </c>
      <c r="F79" s="104">
        <v>1</v>
      </c>
      <c r="G79" s="102">
        <v>0</v>
      </c>
      <c r="H79" s="99">
        <f t="shared" ref="H79:H84" si="28">F79+G79*F79</f>
        <v>1</v>
      </c>
      <c r="I79" s="98" t="s">
        <v>56</v>
      </c>
      <c r="J79" s="105" t="s">
        <v>42</v>
      </c>
      <c r="K79" s="105" t="s">
        <v>42</v>
      </c>
      <c r="L79" s="106">
        <v>0</v>
      </c>
      <c r="M79" s="88">
        <v>0</v>
      </c>
      <c r="N79" s="88">
        <v>0</v>
      </c>
      <c r="O79" s="88">
        <f t="shared" ref="O79:O84" si="29">H79*M79</f>
        <v>0</v>
      </c>
      <c r="P79" s="88">
        <f t="shared" ref="P79:P84" si="30">H79*N79</f>
        <v>0</v>
      </c>
      <c r="Q79" s="89">
        <f t="shared" ref="Q79:Q84" si="31">O79+P79</f>
        <v>0</v>
      </c>
      <c r="R79" s="95"/>
    </row>
    <row r="80" spans="1:18" s="77" customFormat="1" ht="31.2" x14ac:dyDescent="0.3">
      <c r="A80" s="94">
        <f>IF(F80="","", COUNTA($F$17:F80))</f>
        <v>51</v>
      </c>
      <c r="B80" s="27"/>
      <c r="C80" s="27"/>
      <c r="D80" s="78"/>
      <c r="E80" s="108" t="s">
        <v>125</v>
      </c>
      <c r="F80" s="104">
        <v>1</v>
      </c>
      <c r="G80" s="102">
        <v>0</v>
      </c>
      <c r="H80" s="99">
        <f t="shared" si="28"/>
        <v>1</v>
      </c>
      <c r="I80" s="98" t="s">
        <v>56</v>
      </c>
      <c r="J80" s="105" t="s">
        <v>42</v>
      </c>
      <c r="K80" s="105" t="s">
        <v>42</v>
      </c>
      <c r="L80" s="106">
        <v>0</v>
      </c>
      <c r="M80" s="88">
        <v>0</v>
      </c>
      <c r="N80" s="88">
        <v>0</v>
      </c>
      <c r="O80" s="88">
        <f t="shared" si="29"/>
        <v>0</v>
      </c>
      <c r="P80" s="88">
        <f t="shared" si="30"/>
        <v>0</v>
      </c>
      <c r="Q80" s="89">
        <f t="shared" si="31"/>
        <v>0</v>
      </c>
      <c r="R80" s="95"/>
    </row>
    <row r="81" spans="1:18" s="77" customFormat="1" ht="31.2" x14ac:dyDescent="0.3">
      <c r="A81" s="94">
        <f>IF(F81="","", COUNTA($F$17:F81))</f>
        <v>52</v>
      </c>
      <c r="B81" s="27"/>
      <c r="C81" s="27"/>
      <c r="D81" s="78"/>
      <c r="E81" s="108" t="s">
        <v>126</v>
      </c>
      <c r="F81" s="104">
        <v>1</v>
      </c>
      <c r="G81" s="102">
        <v>0</v>
      </c>
      <c r="H81" s="99">
        <f t="shared" si="28"/>
        <v>1</v>
      </c>
      <c r="I81" s="98" t="s">
        <v>56</v>
      </c>
      <c r="J81" s="105" t="s">
        <v>42</v>
      </c>
      <c r="K81" s="105" t="s">
        <v>42</v>
      </c>
      <c r="L81" s="106">
        <v>0</v>
      </c>
      <c r="M81" s="88">
        <v>0</v>
      </c>
      <c r="N81" s="88">
        <v>0</v>
      </c>
      <c r="O81" s="88">
        <f t="shared" si="29"/>
        <v>0</v>
      </c>
      <c r="P81" s="88">
        <f t="shared" si="30"/>
        <v>0</v>
      </c>
      <c r="Q81" s="89">
        <f t="shared" si="31"/>
        <v>0</v>
      </c>
      <c r="R81" s="95"/>
    </row>
    <row r="82" spans="1:18" s="77" customFormat="1" ht="31.2" x14ac:dyDescent="0.3">
      <c r="A82" s="94">
        <f>IF(F82="","", COUNTA($F$17:F82))</f>
        <v>53</v>
      </c>
      <c r="B82" s="27"/>
      <c r="C82" s="27"/>
      <c r="D82" s="78"/>
      <c r="E82" s="108" t="s">
        <v>127</v>
      </c>
      <c r="F82" s="104">
        <v>1</v>
      </c>
      <c r="G82" s="102">
        <v>0</v>
      </c>
      <c r="H82" s="99">
        <f t="shared" si="28"/>
        <v>1</v>
      </c>
      <c r="I82" s="98" t="s">
        <v>56</v>
      </c>
      <c r="J82" s="105" t="s">
        <v>42</v>
      </c>
      <c r="K82" s="105" t="s">
        <v>42</v>
      </c>
      <c r="L82" s="106">
        <v>0</v>
      </c>
      <c r="M82" s="88">
        <v>0</v>
      </c>
      <c r="N82" s="88">
        <v>0</v>
      </c>
      <c r="O82" s="88">
        <f t="shared" si="29"/>
        <v>0</v>
      </c>
      <c r="P82" s="88">
        <f t="shared" si="30"/>
        <v>0</v>
      </c>
      <c r="Q82" s="89">
        <f t="shared" si="31"/>
        <v>0</v>
      </c>
      <c r="R82" s="95"/>
    </row>
    <row r="83" spans="1:18" s="77" customFormat="1" ht="31.2" x14ac:dyDescent="0.3">
      <c r="A83" s="94">
        <f>IF(F83="","", COUNTA($F$17:F83))</f>
        <v>54</v>
      </c>
      <c r="B83" s="27"/>
      <c r="C83" s="27"/>
      <c r="D83" s="78"/>
      <c r="E83" s="108" t="s">
        <v>128</v>
      </c>
      <c r="F83" s="104">
        <v>1</v>
      </c>
      <c r="G83" s="102">
        <v>0</v>
      </c>
      <c r="H83" s="99">
        <f t="shared" si="28"/>
        <v>1</v>
      </c>
      <c r="I83" s="98" t="s">
        <v>56</v>
      </c>
      <c r="J83" s="105" t="s">
        <v>42</v>
      </c>
      <c r="K83" s="105" t="s">
        <v>42</v>
      </c>
      <c r="L83" s="106">
        <v>0</v>
      </c>
      <c r="M83" s="88">
        <v>0</v>
      </c>
      <c r="N83" s="88">
        <v>0</v>
      </c>
      <c r="O83" s="88">
        <f t="shared" si="29"/>
        <v>0</v>
      </c>
      <c r="P83" s="88">
        <f t="shared" si="30"/>
        <v>0</v>
      </c>
      <c r="Q83" s="89">
        <f t="shared" si="31"/>
        <v>0</v>
      </c>
      <c r="R83" s="95"/>
    </row>
    <row r="84" spans="1:18" s="77" customFormat="1" ht="31.2" x14ac:dyDescent="0.3">
      <c r="A84" s="94">
        <f>IF(F84="","", COUNTA($F$17:F84))</f>
        <v>55</v>
      </c>
      <c r="B84" s="27"/>
      <c r="C84" s="27"/>
      <c r="D84" s="78"/>
      <c r="E84" s="108" t="s">
        <v>129</v>
      </c>
      <c r="F84" s="104">
        <v>1</v>
      </c>
      <c r="G84" s="102">
        <v>0</v>
      </c>
      <c r="H84" s="99">
        <f t="shared" si="28"/>
        <v>1</v>
      </c>
      <c r="I84" s="98" t="s">
        <v>56</v>
      </c>
      <c r="J84" s="105" t="s">
        <v>42</v>
      </c>
      <c r="K84" s="105" t="s">
        <v>42</v>
      </c>
      <c r="L84" s="106">
        <v>0</v>
      </c>
      <c r="M84" s="88">
        <v>0</v>
      </c>
      <c r="N84" s="88">
        <v>0</v>
      </c>
      <c r="O84" s="88">
        <f t="shared" si="29"/>
        <v>0</v>
      </c>
      <c r="P84" s="88">
        <f t="shared" si="30"/>
        <v>0</v>
      </c>
      <c r="Q84" s="89">
        <f t="shared" si="31"/>
        <v>0</v>
      </c>
      <c r="R84" s="95"/>
    </row>
    <row r="85" spans="1:18" x14ac:dyDescent="0.3">
      <c r="A85" s="61"/>
      <c r="B85" s="27"/>
      <c r="C85" s="27"/>
      <c r="D85" s="28"/>
      <c r="E85" s="101" t="s">
        <v>57</v>
      </c>
      <c r="F85" s="90"/>
      <c r="G85" s="90"/>
      <c r="H85" s="100"/>
      <c r="I85" s="90"/>
      <c r="J85" s="90"/>
      <c r="K85" s="91"/>
      <c r="L85" s="90"/>
      <c r="M85" s="91"/>
      <c r="N85" s="91"/>
      <c r="O85" s="91"/>
      <c r="P85" s="91"/>
      <c r="Q85" s="92"/>
      <c r="R85" s="96"/>
    </row>
    <row r="86" spans="1:18" s="77" customFormat="1" x14ac:dyDescent="0.3">
      <c r="A86" s="94">
        <f>IF(F86="","", COUNTA($F$17:F86))</f>
        <v>56</v>
      </c>
      <c r="B86" s="27"/>
      <c r="C86" s="27"/>
      <c r="D86" s="78"/>
      <c r="E86" s="108" t="s">
        <v>58</v>
      </c>
      <c r="F86" s="104">
        <v>175</v>
      </c>
      <c r="G86" s="102">
        <v>0</v>
      </c>
      <c r="H86" s="99">
        <f>F86+G86*F86</f>
        <v>175</v>
      </c>
      <c r="I86" s="98" t="s">
        <v>56</v>
      </c>
      <c r="J86" s="105" t="s">
        <v>42</v>
      </c>
      <c r="K86" s="105" t="s">
        <v>42</v>
      </c>
      <c r="L86" s="106">
        <v>0</v>
      </c>
      <c r="M86" s="88">
        <v>0</v>
      </c>
      <c r="N86" s="88">
        <v>0</v>
      </c>
      <c r="O86" s="88">
        <f>H86*M86</f>
        <v>0</v>
      </c>
      <c r="P86" s="88">
        <f>H86*N86</f>
        <v>0</v>
      </c>
      <c r="Q86" s="89">
        <f>O86+P86</f>
        <v>0</v>
      </c>
      <c r="R86" s="95"/>
    </row>
    <row r="87" spans="1:18" s="77" customFormat="1" x14ac:dyDescent="0.3">
      <c r="A87" s="94">
        <f>IF(F87="","", COUNTA($F$17:F103))</f>
        <v>70</v>
      </c>
      <c r="B87" s="27"/>
      <c r="C87" s="27"/>
      <c r="D87" s="78"/>
      <c r="E87" s="108" t="s">
        <v>59</v>
      </c>
      <c r="F87" s="104">
        <v>113</v>
      </c>
      <c r="G87" s="102">
        <v>0</v>
      </c>
      <c r="H87" s="99">
        <f>F87+G87*F87</f>
        <v>113</v>
      </c>
      <c r="I87" s="98" t="s">
        <v>56</v>
      </c>
      <c r="J87" s="105" t="s">
        <v>42</v>
      </c>
      <c r="K87" s="105" t="s">
        <v>42</v>
      </c>
      <c r="L87" s="106">
        <v>0</v>
      </c>
      <c r="M87" s="88">
        <v>0</v>
      </c>
      <c r="N87" s="88">
        <v>0</v>
      </c>
      <c r="O87" s="88">
        <f>H87*M87</f>
        <v>0</v>
      </c>
      <c r="P87" s="88">
        <f>H87*N87</f>
        <v>0</v>
      </c>
      <c r="Q87" s="89">
        <f>O87+P87</f>
        <v>0</v>
      </c>
      <c r="R87" s="95"/>
    </row>
    <row r="88" spans="1:18" s="77" customFormat="1" x14ac:dyDescent="0.3">
      <c r="A88" s="79"/>
      <c r="B88" s="27"/>
      <c r="C88" s="27"/>
      <c r="D88" s="78"/>
      <c r="E88" s="101" t="s">
        <v>107</v>
      </c>
      <c r="F88" s="90"/>
      <c r="G88" s="90"/>
      <c r="H88" s="100"/>
      <c r="I88" s="90"/>
      <c r="J88" s="90"/>
      <c r="K88" s="91"/>
      <c r="L88" s="90"/>
      <c r="M88" s="91"/>
      <c r="N88" s="91"/>
      <c r="O88" s="91"/>
      <c r="P88" s="91"/>
      <c r="Q88" s="92"/>
      <c r="R88" s="96"/>
    </row>
    <row r="89" spans="1:18" s="77" customFormat="1" x14ac:dyDescent="0.3">
      <c r="A89" s="94">
        <f>IF(F89="","", COUNTA($F$17:F89))</f>
        <v>58</v>
      </c>
      <c r="B89" s="27"/>
      <c r="C89" s="27"/>
      <c r="D89" s="78"/>
      <c r="E89" s="108" t="s">
        <v>108</v>
      </c>
      <c r="F89" s="104">
        <v>21</v>
      </c>
      <c r="G89" s="102">
        <v>0</v>
      </c>
      <c r="H89" s="99">
        <f t="shared" ref="H89:H91" si="32">F89+G89*F89</f>
        <v>21</v>
      </c>
      <c r="I89" s="98" t="s">
        <v>56</v>
      </c>
      <c r="J89" s="105" t="s">
        <v>42</v>
      </c>
      <c r="K89" s="105" t="s">
        <v>42</v>
      </c>
      <c r="L89" s="106">
        <v>0</v>
      </c>
      <c r="M89" s="88">
        <v>0</v>
      </c>
      <c r="N89" s="88">
        <v>0</v>
      </c>
      <c r="O89" s="88">
        <f t="shared" ref="O89:O91" si="33">H89*M89</f>
        <v>0</v>
      </c>
      <c r="P89" s="88">
        <f t="shared" ref="P89:P91" si="34">H89*N89</f>
        <v>0</v>
      </c>
      <c r="Q89" s="89">
        <f t="shared" ref="Q89:Q91" si="35">O89+P89</f>
        <v>0</v>
      </c>
      <c r="R89" s="95"/>
    </row>
    <row r="90" spans="1:18" s="77" customFormat="1" x14ac:dyDescent="0.3">
      <c r="A90" s="94">
        <f>IF(F90="","", COUNTA($F$17:F90))</f>
        <v>59</v>
      </c>
      <c r="B90" s="27"/>
      <c r="C90" s="27"/>
      <c r="D90" s="78"/>
      <c r="E90" s="108" t="s">
        <v>109</v>
      </c>
      <c r="F90" s="104">
        <v>6</v>
      </c>
      <c r="G90" s="102">
        <v>0</v>
      </c>
      <c r="H90" s="99">
        <f t="shared" si="32"/>
        <v>6</v>
      </c>
      <c r="I90" s="98" t="s">
        <v>56</v>
      </c>
      <c r="J90" s="105" t="s">
        <v>42</v>
      </c>
      <c r="K90" s="105" t="s">
        <v>42</v>
      </c>
      <c r="L90" s="106">
        <v>0</v>
      </c>
      <c r="M90" s="88">
        <v>0</v>
      </c>
      <c r="N90" s="88">
        <v>0</v>
      </c>
      <c r="O90" s="88">
        <f t="shared" si="33"/>
        <v>0</v>
      </c>
      <c r="P90" s="88">
        <f t="shared" si="34"/>
        <v>0</v>
      </c>
      <c r="Q90" s="89">
        <f t="shared" si="35"/>
        <v>0</v>
      </c>
      <c r="R90" s="95"/>
    </row>
    <row r="91" spans="1:18" s="77" customFormat="1" x14ac:dyDescent="0.3">
      <c r="A91" s="94">
        <f>IF(F91="","", COUNTA($F$17:F91))</f>
        <v>60</v>
      </c>
      <c r="B91" s="27"/>
      <c r="C91" s="27"/>
      <c r="D91" s="78"/>
      <c r="E91" s="108" t="s">
        <v>110</v>
      </c>
      <c r="F91" s="104">
        <v>2</v>
      </c>
      <c r="G91" s="102">
        <v>0</v>
      </c>
      <c r="H91" s="99">
        <f t="shared" si="32"/>
        <v>2</v>
      </c>
      <c r="I91" s="98" t="s">
        <v>56</v>
      </c>
      <c r="J91" s="105" t="s">
        <v>42</v>
      </c>
      <c r="K91" s="105" t="s">
        <v>42</v>
      </c>
      <c r="L91" s="106">
        <v>0</v>
      </c>
      <c r="M91" s="88">
        <v>0</v>
      </c>
      <c r="N91" s="88">
        <v>0</v>
      </c>
      <c r="O91" s="88">
        <f t="shared" si="33"/>
        <v>0</v>
      </c>
      <c r="P91" s="88">
        <f t="shared" si="34"/>
        <v>0</v>
      </c>
      <c r="Q91" s="89">
        <f t="shared" si="35"/>
        <v>0</v>
      </c>
      <c r="R91" s="95"/>
    </row>
    <row r="92" spans="1:18" s="77" customFormat="1" x14ac:dyDescent="0.3">
      <c r="A92" s="79"/>
      <c r="B92" s="27"/>
      <c r="C92" s="27"/>
      <c r="D92" s="78"/>
      <c r="E92" s="101" t="s">
        <v>111</v>
      </c>
      <c r="F92" s="90"/>
      <c r="G92" s="90"/>
      <c r="H92" s="100"/>
      <c r="I92" s="90"/>
      <c r="J92" s="90"/>
      <c r="K92" s="91"/>
      <c r="L92" s="90"/>
      <c r="M92" s="91"/>
      <c r="N92" s="91"/>
      <c r="O92" s="91"/>
      <c r="P92" s="91"/>
      <c r="Q92" s="92"/>
      <c r="R92" s="96"/>
    </row>
    <row r="93" spans="1:18" s="77" customFormat="1" x14ac:dyDescent="0.3">
      <c r="A93" s="94">
        <f>IF(F93="","", COUNTA($F$17:F93))</f>
        <v>61</v>
      </c>
      <c r="B93" s="27"/>
      <c r="C93" s="27"/>
      <c r="D93" s="78"/>
      <c r="E93" s="108" t="s">
        <v>112</v>
      </c>
      <c r="F93" s="104">
        <v>35</v>
      </c>
      <c r="G93" s="102">
        <v>0</v>
      </c>
      <c r="H93" s="99">
        <f t="shared" ref="H93:H95" si="36">F93+G93*F93</f>
        <v>35</v>
      </c>
      <c r="I93" s="98" t="s">
        <v>56</v>
      </c>
      <c r="J93" s="105" t="s">
        <v>42</v>
      </c>
      <c r="K93" s="105" t="s">
        <v>42</v>
      </c>
      <c r="L93" s="106">
        <v>0</v>
      </c>
      <c r="M93" s="88">
        <v>0</v>
      </c>
      <c r="N93" s="88">
        <v>0</v>
      </c>
      <c r="O93" s="88">
        <f t="shared" ref="O93:O95" si="37">H93*M93</f>
        <v>0</v>
      </c>
      <c r="P93" s="88">
        <f t="shared" ref="P93:P95" si="38">H93*N93</f>
        <v>0</v>
      </c>
      <c r="Q93" s="89">
        <f t="shared" ref="Q93:Q95" si="39">O93+P93</f>
        <v>0</v>
      </c>
      <c r="R93" s="95"/>
    </row>
    <row r="94" spans="1:18" s="77" customFormat="1" x14ac:dyDescent="0.3">
      <c r="A94" s="94">
        <f>IF(F94="","", COUNTA($F$17:F94))</f>
        <v>62</v>
      </c>
      <c r="B94" s="27"/>
      <c r="C94" s="27"/>
      <c r="D94" s="78"/>
      <c r="E94" s="108" t="s">
        <v>113</v>
      </c>
      <c r="F94" s="104">
        <v>40</v>
      </c>
      <c r="G94" s="102">
        <v>0</v>
      </c>
      <c r="H94" s="99">
        <f t="shared" si="36"/>
        <v>40</v>
      </c>
      <c r="I94" s="98" t="s">
        <v>56</v>
      </c>
      <c r="J94" s="105" t="s">
        <v>42</v>
      </c>
      <c r="K94" s="105" t="s">
        <v>42</v>
      </c>
      <c r="L94" s="106">
        <v>0</v>
      </c>
      <c r="M94" s="88">
        <v>0</v>
      </c>
      <c r="N94" s="88">
        <v>0</v>
      </c>
      <c r="O94" s="88">
        <f t="shared" si="37"/>
        <v>0</v>
      </c>
      <c r="P94" s="88">
        <f t="shared" si="38"/>
        <v>0</v>
      </c>
      <c r="Q94" s="89">
        <f t="shared" si="39"/>
        <v>0</v>
      </c>
      <c r="R94" s="95"/>
    </row>
    <row r="95" spans="1:18" s="77" customFormat="1" x14ac:dyDescent="0.3">
      <c r="A95" s="94">
        <f>IF(F95="","", COUNTA($F$17:F95))</f>
        <v>63</v>
      </c>
      <c r="B95" s="27"/>
      <c r="C95" s="27"/>
      <c r="D95" s="78"/>
      <c r="E95" s="108" t="s">
        <v>114</v>
      </c>
      <c r="F95" s="104">
        <v>61</v>
      </c>
      <c r="G95" s="102">
        <v>0</v>
      </c>
      <c r="H95" s="99">
        <f t="shared" si="36"/>
        <v>61</v>
      </c>
      <c r="I95" s="98" t="s">
        <v>56</v>
      </c>
      <c r="J95" s="105" t="s">
        <v>42</v>
      </c>
      <c r="K95" s="105" t="s">
        <v>42</v>
      </c>
      <c r="L95" s="106">
        <v>0</v>
      </c>
      <c r="M95" s="88">
        <v>0</v>
      </c>
      <c r="N95" s="88">
        <v>0</v>
      </c>
      <c r="O95" s="88">
        <f t="shared" si="37"/>
        <v>0</v>
      </c>
      <c r="P95" s="88">
        <f t="shared" si="38"/>
        <v>0</v>
      </c>
      <c r="Q95" s="89">
        <f t="shared" si="39"/>
        <v>0</v>
      </c>
      <c r="R95" s="95"/>
    </row>
    <row r="96" spans="1:18" s="77" customFormat="1" x14ac:dyDescent="0.3">
      <c r="A96" s="79"/>
      <c r="B96" s="27"/>
      <c r="C96" s="27"/>
      <c r="D96" s="78"/>
      <c r="E96" s="101" t="s">
        <v>115</v>
      </c>
      <c r="F96" s="90"/>
      <c r="G96" s="90"/>
      <c r="H96" s="100"/>
      <c r="I96" s="90"/>
      <c r="J96" s="90"/>
      <c r="K96" s="91"/>
      <c r="L96" s="90"/>
      <c r="M96" s="91"/>
      <c r="N96" s="91"/>
      <c r="O96" s="91"/>
      <c r="P96" s="91"/>
      <c r="Q96" s="92"/>
      <c r="R96" s="96"/>
    </row>
    <row r="97" spans="1:18" s="77" customFormat="1" x14ac:dyDescent="0.3">
      <c r="A97" s="94">
        <f>IF(F97="","", COUNTA($F$17:F97))</f>
        <v>64</v>
      </c>
      <c r="B97" s="27"/>
      <c r="C97" s="27"/>
      <c r="D97" s="78"/>
      <c r="E97" s="108" t="s">
        <v>116</v>
      </c>
      <c r="F97" s="104">
        <v>147.30000000000001</v>
      </c>
      <c r="G97" s="102">
        <v>0.1</v>
      </c>
      <c r="H97" s="99">
        <f>G97*F97+F97</f>
        <v>162.03</v>
      </c>
      <c r="I97" s="103" t="s">
        <v>123</v>
      </c>
      <c r="J97" s="105" t="s">
        <v>42</v>
      </c>
      <c r="K97" s="105" t="s">
        <v>42</v>
      </c>
      <c r="L97" s="106">
        <v>0</v>
      </c>
      <c r="M97" s="88">
        <v>0</v>
      </c>
      <c r="N97" s="88">
        <v>0</v>
      </c>
      <c r="O97" s="88">
        <f>H97*M97</f>
        <v>0</v>
      </c>
      <c r="P97" s="88">
        <f>H97*N97</f>
        <v>0</v>
      </c>
      <c r="Q97" s="89">
        <f t="shared" ref="Q97:Q99" si="40">O97+P97</f>
        <v>0</v>
      </c>
      <c r="R97" s="95"/>
    </row>
    <row r="98" spans="1:18" s="77" customFormat="1" x14ac:dyDescent="0.3">
      <c r="A98" s="94">
        <f>IF(F98="","", COUNTA($F$17:F98))</f>
        <v>65</v>
      </c>
      <c r="B98" s="27"/>
      <c r="C98" s="27"/>
      <c r="D98" s="78"/>
      <c r="E98" s="108" t="s">
        <v>117</v>
      </c>
      <c r="F98" s="104">
        <v>248</v>
      </c>
      <c r="G98" s="102">
        <v>0.1</v>
      </c>
      <c r="H98" s="99">
        <f>G98*F98+F98</f>
        <v>272.8</v>
      </c>
      <c r="I98" s="103" t="s">
        <v>123</v>
      </c>
      <c r="J98" s="105" t="s">
        <v>42</v>
      </c>
      <c r="K98" s="105" t="s">
        <v>42</v>
      </c>
      <c r="L98" s="106">
        <v>0</v>
      </c>
      <c r="M98" s="88">
        <v>0</v>
      </c>
      <c r="N98" s="88">
        <v>0</v>
      </c>
      <c r="O98" s="88">
        <f>H98*M98</f>
        <v>0</v>
      </c>
      <c r="P98" s="88">
        <f>H98*N98</f>
        <v>0</v>
      </c>
      <c r="Q98" s="89">
        <f t="shared" si="40"/>
        <v>0</v>
      </c>
      <c r="R98" s="95"/>
    </row>
    <row r="99" spans="1:18" s="77" customFormat="1" x14ac:dyDescent="0.3">
      <c r="A99" s="94">
        <f>IF(F99="","", COUNTA($F$17:F99))</f>
        <v>66</v>
      </c>
      <c r="B99" s="27"/>
      <c r="C99" s="27"/>
      <c r="D99" s="78"/>
      <c r="E99" s="108" t="s">
        <v>118</v>
      </c>
      <c r="F99" s="104">
        <v>376</v>
      </c>
      <c r="G99" s="102">
        <v>0.1</v>
      </c>
      <c r="H99" s="99">
        <f>G99*F99+F99</f>
        <v>413.6</v>
      </c>
      <c r="I99" s="103" t="s">
        <v>123</v>
      </c>
      <c r="J99" s="105" t="s">
        <v>42</v>
      </c>
      <c r="K99" s="105" t="s">
        <v>42</v>
      </c>
      <c r="L99" s="106">
        <v>0</v>
      </c>
      <c r="M99" s="88">
        <v>0</v>
      </c>
      <c r="N99" s="88">
        <v>0</v>
      </c>
      <c r="O99" s="88">
        <f>H99*M99</f>
        <v>0</v>
      </c>
      <c r="P99" s="88">
        <f>H99*N99</f>
        <v>0</v>
      </c>
      <c r="Q99" s="89">
        <f t="shared" si="40"/>
        <v>0</v>
      </c>
      <c r="R99" s="95"/>
    </row>
    <row r="100" spans="1:18" s="77" customFormat="1" x14ac:dyDescent="0.3">
      <c r="A100" s="94">
        <f>IF(F100="","", COUNTA($F$17:F100))</f>
        <v>67</v>
      </c>
      <c r="B100" s="27"/>
      <c r="C100" s="27"/>
      <c r="D100" s="78"/>
      <c r="E100" s="108" t="s">
        <v>119</v>
      </c>
      <c r="F100" s="104">
        <v>5</v>
      </c>
      <c r="G100" s="102">
        <v>0</v>
      </c>
      <c r="H100" s="99">
        <f t="shared" ref="H100:H103" si="41">F100+G100*F100</f>
        <v>5</v>
      </c>
      <c r="I100" s="98" t="s">
        <v>56</v>
      </c>
      <c r="J100" s="105" t="s">
        <v>42</v>
      </c>
      <c r="K100" s="105" t="s">
        <v>42</v>
      </c>
      <c r="L100" s="106">
        <v>0</v>
      </c>
      <c r="M100" s="88">
        <v>0</v>
      </c>
      <c r="N100" s="88">
        <v>0</v>
      </c>
      <c r="O100" s="88">
        <f t="shared" ref="O100:O103" si="42">H100*M100</f>
        <v>0</v>
      </c>
      <c r="P100" s="88">
        <f t="shared" ref="P100:P103" si="43">H100*N100</f>
        <v>0</v>
      </c>
      <c r="Q100" s="89">
        <f t="shared" ref="Q100:Q103" si="44">O100+P100</f>
        <v>0</v>
      </c>
      <c r="R100" s="95"/>
    </row>
    <row r="101" spans="1:18" s="77" customFormat="1" x14ac:dyDescent="0.3">
      <c r="A101" s="94">
        <f>IF(F101="","", COUNTA($F$17:F101))</f>
        <v>68</v>
      </c>
      <c r="B101" s="27"/>
      <c r="C101" s="27"/>
      <c r="D101" s="78"/>
      <c r="E101" s="108" t="s">
        <v>120</v>
      </c>
      <c r="F101" s="104">
        <v>1</v>
      </c>
      <c r="G101" s="102">
        <v>0</v>
      </c>
      <c r="H101" s="99">
        <f t="shared" si="41"/>
        <v>1</v>
      </c>
      <c r="I101" s="98" t="s">
        <v>56</v>
      </c>
      <c r="J101" s="105" t="s">
        <v>42</v>
      </c>
      <c r="K101" s="105" t="s">
        <v>42</v>
      </c>
      <c r="L101" s="106">
        <v>0</v>
      </c>
      <c r="M101" s="88">
        <v>0</v>
      </c>
      <c r="N101" s="88">
        <v>0</v>
      </c>
      <c r="O101" s="88">
        <f t="shared" si="42"/>
        <v>0</v>
      </c>
      <c r="P101" s="88">
        <f t="shared" si="43"/>
        <v>0</v>
      </c>
      <c r="Q101" s="89">
        <f t="shared" si="44"/>
        <v>0</v>
      </c>
      <c r="R101" s="95"/>
    </row>
    <row r="102" spans="1:18" s="77" customFormat="1" x14ac:dyDescent="0.3">
      <c r="A102" s="94">
        <f>IF(F102="","", COUNTA($F$17:F102))</f>
        <v>69</v>
      </c>
      <c r="B102" s="27"/>
      <c r="C102" s="27"/>
      <c r="D102" s="78"/>
      <c r="E102" s="108" t="s">
        <v>121</v>
      </c>
      <c r="F102" s="104">
        <v>6</v>
      </c>
      <c r="G102" s="102">
        <v>0</v>
      </c>
      <c r="H102" s="99">
        <f t="shared" si="41"/>
        <v>6</v>
      </c>
      <c r="I102" s="98" t="s">
        <v>56</v>
      </c>
      <c r="J102" s="105" t="s">
        <v>42</v>
      </c>
      <c r="K102" s="105" t="s">
        <v>42</v>
      </c>
      <c r="L102" s="106">
        <v>0</v>
      </c>
      <c r="M102" s="88">
        <v>0</v>
      </c>
      <c r="N102" s="88">
        <v>0</v>
      </c>
      <c r="O102" s="88">
        <f t="shared" si="42"/>
        <v>0</v>
      </c>
      <c r="P102" s="88">
        <f t="shared" si="43"/>
        <v>0</v>
      </c>
      <c r="Q102" s="89">
        <f t="shared" si="44"/>
        <v>0</v>
      </c>
      <c r="R102" s="95"/>
    </row>
    <row r="103" spans="1:18" s="77" customFormat="1" x14ac:dyDescent="0.3">
      <c r="A103" s="94">
        <f>IF(F103="","", COUNTA($F$17:F103))</f>
        <v>70</v>
      </c>
      <c r="B103" s="27"/>
      <c r="C103" s="27"/>
      <c r="D103" s="78"/>
      <c r="E103" s="108" t="s">
        <v>122</v>
      </c>
      <c r="F103" s="104">
        <v>37</v>
      </c>
      <c r="G103" s="102">
        <v>0</v>
      </c>
      <c r="H103" s="99">
        <f t="shared" si="41"/>
        <v>37</v>
      </c>
      <c r="I103" s="98" t="s">
        <v>56</v>
      </c>
      <c r="J103" s="105" t="s">
        <v>42</v>
      </c>
      <c r="K103" s="105" t="s">
        <v>42</v>
      </c>
      <c r="L103" s="106">
        <v>0</v>
      </c>
      <c r="M103" s="88">
        <v>0</v>
      </c>
      <c r="N103" s="88">
        <v>0</v>
      </c>
      <c r="O103" s="88">
        <f t="shared" si="42"/>
        <v>0</v>
      </c>
      <c r="P103" s="88">
        <f t="shared" si="43"/>
        <v>0</v>
      </c>
      <c r="Q103" s="89">
        <f t="shared" si="44"/>
        <v>0</v>
      </c>
      <c r="R103" s="95"/>
    </row>
    <row r="104" spans="1:18" x14ac:dyDescent="0.3">
      <c r="A104" s="61"/>
      <c r="B104" s="27"/>
      <c r="C104" s="27"/>
      <c r="D104" s="28"/>
      <c r="E104" s="71"/>
      <c r="F104" s="68"/>
      <c r="G104" s="69"/>
      <c r="H104" s="11"/>
      <c r="I104" s="70"/>
      <c r="J104" s="70"/>
      <c r="K104" s="88"/>
      <c r="L104" s="70"/>
      <c r="M104" s="12"/>
      <c r="N104" s="12"/>
      <c r="O104" s="12"/>
      <c r="P104" s="12"/>
      <c r="Q104" s="13"/>
      <c r="R104" s="62"/>
    </row>
    <row r="105" spans="1:18" ht="17.399999999999999" x14ac:dyDescent="0.3">
      <c r="A105" s="61" t="str">
        <f>IF(F105="","", COUNTA($F$17:F105))</f>
        <v/>
      </c>
      <c r="B105" s="14"/>
      <c r="C105" s="14"/>
      <c r="D105" s="15"/>
      <c r="E105" s="114" t="s">
        <v>18</v>
      </c>
      <c r="F105" s="16"/>
      <c r="G105" s="16"/>
      <c r="H105" s="17"/>
      <c r="I105" s="16"/>
      <c r="J105" s="16"/>
      <c r="K105" s="114">
        <f>SUM(K30:K104)</f>
        <v>0</v>
      </c>
      <c r="L105" s="16"/>
      <c r="M105" s="75"/>
      <c r="N105" s="75"/>
      <c r="O105" s="115">
        <f>SUM(O30:O104)</f>
        <v>0</v>
      </c>
      <c r="P105" s="115">
        <f>SUM(P30:P104)</f>
        <v>0</v>
      </c>
      <c r="Q105" s="76"/>
      <c r="R105" s="115">
        <f>SUM(Q86:Q104)</f>
        <v>0</v>
      </c>
    </row>
    <row r="106" spans="1:18" x14ac:dyDescent="0.3">
      <c r="A106" s="61" t="str">
        <f>IF(F106="","", COUNTA($F$17:F106))</f>
        <v/>
      </c>
      <c r="B106" s="20"/>
      <c r="C106" s="20"/>
      <c r="D106" s="21"/>
      <c r="E106" s="22"/>
      <c r="F106" s="23"/>
      <c r="G106" s="23"/>
      <c r="H106" s="24"/>
      <c r="I106" s="23"/>
      <c r="J106" s="23"/>
      <c r="K106" s="91"/>
      <c r="L106" s="23"/>
      <c r="M106" s="25"/>
      <c r="N106" s="25"/>
      <c r="O106" s="25"/>
      <c r="P106" s="25"/>
      <c r="Q106" s="26"/>
      <c r="R106" s="66"/>
    </row>
    <row r="107" spans="1:18" x14ac:dyDescent="0.3">
      <c r="A107" s="65"/>
      <c r="B107" s="20"/>
      <c r="C107" s="20"/>
      <c r="D107" s="21"/>
      <c r="E107" s="22"/>
      <c r="F107" s="23"/>
      <c r="G107" s="23"/>
      <c r="H107" s="24"/>
      <c r="I107" s="23"/>
      <c r="J107" s="23"/>
      <c r="K107" s="91"/>
      <c r="L107" s="23"/>
      <c r="M107" s="25"/>
      <c r="N107" s="25"/>
      <c r="O107" s="25"/>
      <c r="P107" s="25"/>
      <c r="Q107" s="26"/>
      <c r="R107" s="66"/>
    </row>
    <row r="108" spans="1:18" x14ac:dyDescent="0.3">
      <c r="A108" s="58"/>
      <c r="B108" s="38"/>
      <c r="C108" s="38"/>
      <c r="D108" s="37"/>
      <c r="E108" s="39"/>
      <c r="F108" s="40"/>
      <c r="G108" s="40"/>
      <c r="H108" s="40"/>
      <c r="I108" s="40"/>
      <c r="J108" s="40"/>
      <c r="K108" s="97"/>
      <c r="L108" s="40"/>
      <c r="M108" s="41"/>
      <c r="N108" s="128"/>
      <c r="O108" s="128"/>
      <c r="P108" s="128"/>
      <c r="Q108" s="128"/>
      <c r="R108" s="129"/>
    </row>
    <row r="109" spans="1:18" x14ac:dyDescent="0.3">
      <c r="A109" s="130"/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2"/>
    </row>
    <row r="110" spans="1:18" ht="14.4" x14ac:dyDescent="0.3">
      <c r="A110" s="137" t="s">
        <v>19</v>
      </c>
      <c r="B110" s="137"/>
      <c r="C110" s="137"/>
      <c r="D110" s="137"/>
      <c r="E110" s="137"/>
      <c r="F110" s="137"/>
      <c r="G110" s="137"/>
      <c r="H110" s="137"/>
      <c r="I110" s="137"/>
      <c r="J110" s="117"/>
      <c r="K110" s="118"/>
      <c r="L110" s="117"/>
      <c r="M110" s="118"/>
      <c r="N110" s="118"/>
      <c r="O110" s="118"/>
      <c r="P110" s="118"/>
      <c r="Q110" s="118">
        <f>SUM(Q16:Q109)</f>
        <v>0</v>
      </c>
      <c r="R110" s="118">
        <f>SUM(R16:R109)</f>
        <v>0</v>
      </c>
    </row>
    <row r="111" spans="1:18" ht="14.4" x14ac:dyDescent="0.3">
      <c r="A111" s="137" t="s">
        <v>20</v>
      </c>
      <c r="B111" s="137"/>
      <c r="C111" s="137"/>
      <c r="D111" s="137"/>
      <c r="E111" s="137"/>
      <c r="F111" s="137"/>
      <c r="G111" s="137"/>
      <c r="H111" s="137"/>
      <c r="I111" s="137"/>
      <c r="J111" s="117"/>
      <c r="K111" s="118"/>
      <c r="L111" s="117"/>
      <c r="M111" s="119">
        <v>0.25</v>
      </c>
      <c r="N111" s="118"/>
      <c r="O111" s="118"/>
      <c r="P111" s="118"/>
      <c r="Q111" s="118">
        <f>M111*Q110</f>
        <v>0</v>
      </c>
      <c r="R111" s="118">
        <f>M111*R110</f>
        <v>0</v>
      </c>
    </row>
    <row r="112" spans="1:18" ht="14.4" x14ac:dyDescent="0.3">
      <c r="A112" s="137" t="s">
        <v>21</v>
      </c>
      <c r="B112" s="137"/>
      <c r="C112" s="137"/>
      <c r="D112" s="137"/>
      <c r="E112" s="137"/>
      <c r="F112" s="137"/>
      <c r="G112" s="137"/>
      <c r="H112" s="137"/>
      <c r="I112" s="137"/>
      <c r="J112" s="117"/>
      <c r="K112" s="118"/>
      <c r="L112" s="117"/>
      <c r="M112" s="118"/>
      <c r="N112" s="118"/>
      <c r="O112" s="118"/>
      <c r="P112" s="118"/>
      <c r="Q112" s="118">
        <f>SUM(Q110:Q111)</f>
        <v>0</v>
      </c>
      <c r="R112" s="118">
        <f>SUM(R110:R111)</f>
        <v>0</v>
      </c>
    </row>
    <row r="113" spans="1:18" ht="14.4" x14ac:dyDescent="0.3">
      <c r="A113" s="137"/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</row>
    <row r="114" spans="1:18" ht="14.4" customHeight="1" x14ac:dyDescent="0.3">
      <c r="A114" s="138" t="s">
        <v>22</v>
      </c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40"/>
    </row>
    <row r="115" spans="1:18" ht="14.4" customHeight="1" thickBot="1" x14ac:dyDescent="0.35">
      <c r="A115" s="141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3"/>
    </row>
  </sheetData>
  <mergeCells count="17">
    <mergeCell ref="A113:R113"/>
    <mergeCell ref="A110:I110"/>
    <mergeCell ref="A111:I111"/>
    <mergeCell ref="A112:I112"/>
    <mergeCell ref="A114:R115"/>
    <mergeCell ref="A2:R2"/>
    <mergeCell ref="E12:R13"/>
    <mergeCell ref="N14:R14"/>
    <mergeCell ref="A109:R109"/>
    <mergeCell ref="G5:H5"/>
    <mergeCell ref="I5:R5"/>
    <mergeCell ref="G7:H7"/>
    <mergeCell ref="I7:R7"/>
    <mergeCell ref="G8:H8"/>
    <mergeCell ref="I8:R8"/>
    <mergeCell ref="A11:R11"/>
    <mergeCell ref="N108:R10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144" t="s">
        <v>30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3" x14ac:dyDescent="0.3">
      <c r="A2" s="45" t="s">
        <v>31</v>
      </c>
      <c r="B2" s="146" t="s">
        <v>131</v>
      </c>
      <c r="C2" s="146"/>
      <c r="D2" s="146"/>
      <c r="E2" s="146"/>
      <c r="F2" s="146"/>
      <c r="G2" s="46"/>
      <c r="H2" s="46"/>
      <c r="I2" s="46"/>
      <c r="J2" s="47"/>
    </row>
    <row r="3" spans="1:13" x14ac:dyDescent="0.3">
      <c r="A3" s="45" t="s">
        <v>35</v>
      </c>
      <c r="B3" s="147"/>
      <c r="C3" s="147"/>
      <c r="D3" s="147"/>
      <c r="E3" s="147"/>
      <c r="F3" s="147"/>
      <c r="G3" s="48"/>
      <c r="H3" s="48"/>
      <c r="I3" s="48"/>
      <c r="J3" s="49"/>
    </row>
    <row r="4" spans="1:13" x14ac:dyDescent="0.3">
      <c r="A4" s="45" t="s">
        <v>36</v>
      </c>
      <c r="B4" s="147"/>
      <c r="C4" s="147"/>
      <c r="D4" s="147"/>
      <c r="E4" s="147"/>
      <c r="F4" s="147"/>
      <c r="G4" s="48"/>
      <c r="H4" s="48"/>
      <c r="I4" s="48"/>
      <c r="J4" s="49"/>
    </row>
    <row r="5" spans="1:13" x14ac:dyDescent="0.3">
      <c r="A5" s="45" t="s">
        <v>37</v>
      </c>
      <c r="B5" s="147"/>
      <c r="C5" s="147"/>
      <c r="D5" s="147"/>
      <c r="E5" s="147"/>
      <c r="F5" s="147"/>
      <c r="G5" s="48"/>
      <c r="H5" s="48"/>
      <c r="I5" s="48"/>
      <c r="J5" s="49"/>
    </row>
    <row r="6" spans="1:13" x14ac:dyDescent="0.3">
      <c r="A6" s="42"/>
      <c r="B6" s="43"/>
      <c r="C6" s="43"/>
      <c r="D6" s="48"/>
      <c r="E6" s="48"/>
      <c r="F6" s="48"/>
      <c r="G6" s="48"/>
      <c r="H6" s="48"/>
      <c r="I6" s="48"/>
      <c r="J6" s="49"/>
    </row>
    <row r="7" spans="1:13" x14ac:dyDescent="0.3">
      <c r="A7" s="42"/>
      <c r="B7" s="43"/>
      <c r="C7" s="43"/>
      <c r="D7" s="48"/>
      <c r="E7" s="48"/>
      <c r="F7" s="48"/>
      <c r="G7" s="48"/>
      <c r="H7" s="48"/>
      <c r="I7" s="48"/>
      <c r="J7" s="49"/>
    </row>
    <row r="8" spans="1:13" x14ac:dyDescent="0.3">
      <c r="A8" s="42"/>
      <c r="B8" s="43"/>
      <c r="C8" s="43"/>
      <c r="D8" s="48"/>
      <c r="E8" s="48"/>
      <c r="F8" s="48"/>
      <c r="G8" s="48"/>
      <c r="H8" s="48"/>
      <c r="I8" s="48"/>
      <c r="J8" s="49"/>
    </row>
    <row r="9" spans="1:13" x14ac:dyDescent="0.3">
      <c r="A9" s="120" t="s">
        <v>32</v>
      </c>
      <c r="B9" s="148"/>
      <c r="C9" s="149"/>
      <c r="D9" s="149"/>
      <c r="E9" s="150"/>
      <c r="F9" s="145">
        <f ca="1">TODAY()</f>
        <v>45680</v>
      </c>
      <c r="G9" s="145"/>
      <c r="H9" s="145"/>
      <c r="I9" s="145"/>
      <c r="J9" s="145"/>
      <c r="K9" s="29"/>
      <c r="L9" s="29"/>
      <c r="M9" s="29"/>
    </row>
    <row r="10" spans="1:13" x14ac:dyDescent="0.3">
      <c r="A10" s="120" t="s">
        <v>29</v>
      </c>
      <c r="B10" s="144" t="s">
        <v>8</v>
      </c>
      <c r="C10" s="144"/>
      <c r="D10" s="144"/>
      <c r="E10" s="144"/>
      <c r="F10" s="144"/>
      <c r="G10" s="121" t="s">
        <v>52</v>
      </c>
      <c r="H10" s="121" t="s">
        <v>53</v>
      </c>
      <c r="I10" s="121" t="s">
        <v>54</v>
      </c>
      <c r="J10" s="121" t="s">
        <v>55</v>
      </c>
    </row>
    <row r="11" spans="1:13" x14ac:dyDescent="0.3">
      <c r="A11" s="44">
        <v>10000</v>
      </c>
      <c r="B11" s="151" t="s">
        <v>33</v>
      </c>
      <c r="C11" s="152"/>
      <c r="D11" s="152"/>
      <c r="E11" s="152"/>
      <c r="F11" s="153"/>
      <c r="G11" s="112">
        <f>'TAKEOFF BREAKDOWN'!K27</f>
        <v>0</v>
      </c>
      <c r="H11" s="74">
        <f>'TAKEOFF BREAKDOWN'!O27</f>
        <v>0</v>
      </c>
      <c r="I11" s="74">
        <f>'TAKEOFF BREAKDOWN'!P27</f>
        <v>0</v>
      </c>
      <c r="J11" s="74">
        <f>I11+H11</f>
        <v>0</v>
      </c>
    </row>
    <row r="12" spans="1:13" x14ac:dyDescent="0.3">
      <c r="A12" s="44">
        <v>60000</v>
      </c>
      <c r="B12" s="151" t="s">
        <v>34</v>
      </c>
      <c r="C12" s="152"/>
      <c r="D12" s="152"/>
      <c r="E12" s="152"/>
      <c r="F12" s="153"/>
      <c r="G12" s="112">
        <f>'TAKEOFF BREAKDOWN'!K105</f>
        <v>0</v>
      </c>
      <c r="H12" s="74">
        <f>'TAKEOFF BREAKDOWN'!O105</f>
        <v>0</v>
      </c>
      <c r="I12" s="74">
        <f>'TAKEOFF BREAKDOWN'!P105</f>
        <v>0</v>
      </c>
      <c r="J12" s="74">
        <f t="shared" ref="J12" si="0">I12+H12</f>
        <v>0</v>
      </c>
    </row>
    <row r="13" spans="1:13" x14ac:dyDescent="0.3">
      <c r="A13" s="72"/>
      <c r="B13" s="72"/>
      <c r="C13" s="72"/>
      <c r="D13" s="72"/>
      <c r="E13" s="72"/>
      <c r="F13" s="72"/>
      <c r="G13" s="72"/>
      <c r="H13" s="72"/>
      <c r="I13" s="72"/>
      <c r="J13" s="72"/>
    </row>
    <row r="14" spans="1:13" x14ac:dyDescent="0.3">
      <c r="A14" s="144" t="s">
        <v>19</v>
      </c>
      <c r="B14" s="144"/>
      <c r="C14" s="144"/>
      <c r="D14" s="144"/>
      <c r="E14" s="144"/>
      <c r="F14" s="120"/>
      <c r="G14" s="122" t="s">
        <v>42</v>
      </c>
      <c r="H14" s="123">
        <f>SUM(H11:H12)</f>
        <v>0</v>
      </c>
      <c r="I14" s="123">
        <f>SUM(I11:I12)</f>
        <v>0</v>
      </c>
      <c r="J14" s="123">
        <f>SUM(J11:J12)</f>
        <v>0</v>
      </c>
    </row>
    <row r="15" spans="1:13" x14ac:dyDescent="0.3">
      <c r="A15" s="144" t="s">
        <v>20</v>
      </c>
      <c r="B15" s="144"/>
      <c r="C15" s="144"/>
      <c r="D15" s="144"/>
      <c r="E15" s="144"/>
      <c r="F15" s="124">
        <v>0.25</v>
      </c>
      <c r="G15" s="123"/>
      <c r="H15" s="123"/>
      <c r="I15" s="123">
        <f>F15*J14</f>
        <v>0</v>
      </c>
      <c r="J15" s="123">
        <f>I15</f>
        <v>0</v>
      </c>
    </row>
    <row r="16" spans="1:13" x14ac:dyDescent="0.3">
      <c r="A16" s="144" t="s">
        <v>21</v>
      </c>
      <c r="B16" s="144"/>
      <c r="C16" s="144"/>
      <c r="D16" s="144"/>
      <c r="E16" s="144"/>
      <c r="F16" s="120"/>
      <c r="G16" s="123"/>
      <c r="H16" s="123"/>
      <c r="I16" s="123"/>
      <c r="J16" s="123">
        <f>J14+J15</f>
        <v>0</v>
      </c>
    </row>
  </sheetData>
  <mergeCells count="13">
    <mergeCell ref="B10:F10"/>
    <mergeCell ref="B11:F11"/>
    <mergeCell ref="B12:F12"/>
    <mergeCell ref="A16:E16"/>
    <mergeCell ref="A15:E15"/>
    <mergeCell ref="A14:E14"/>
    <mergeCell ref="A1:J1"/>
    <mergeCell ref="F9:J9"/>
    <mergeCell ref="B2:F2"/>
    <mergeCell ref="B3:F3"/>
    <mergeCell ref="B4:F4"/>
    <mergeCell ref="B5:F5"/>
    <mergeCell ref="B9:E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487C2246-39A7-4609-8D22-9A6420140D85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{487C2246-39A7-4609-8D22-9A6420140D85}</vt:lpwstr>
  </property>
</Properties>
</file>