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BREAKDOWN'!$I$1:$I$158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148" i="1"/>
  <c r="G12" i="2" s="1"/>
  <c r="A17" i="1"/>
  <c r="H56" i="1"/>
  <c r="P56" i="1" s="1"/>
  <c r="H52" i="1"/>
  <c r="P52" i="1" s="1"/>
  <c r="H51" i="1"/>
  <c r="P51" i="1" s="1"/>
  <c r="H50" i="1"/>
  <c r="P50" i="1" s="1"/>
  <c r="H49" i="1"/>
  <c r="P49" i="1" s="1"/>
  <c r="H48" i="1"/>
  <c r="P48" i="1" s="1"/>
  <c r="H47" i="1"/>
  <c r="P47" i="1" s="1"/>
  <c r="H46" i="1"/>
  <c r="P46" i="1" s="1"/>
  <c r="H45" i="1"/>
  <c r="P45" i="1" s="1"/>
  <c r="H44" i="1"/>
  <c r="P44" i="1" s="1"/>
  <c r="H43" i="1"/>
  <c r="P43" i="1" s="1"/>
  <c r="H42" i="1"/>
  <c r="P42" i="1" s="1"/>
  <c r="H41" i="1"/>
  <c r="P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31" i="1"/>
  <c r="P31" i="1" s="1"/>
  <c r="H64" i="1"/>
  <c r="O64" i="1" s="1"/>
  <c r="H63" i="1"/>
  <c r="O63" i="1" s="1"/>
  <c r="H61" i="1"/>
  <c r="O61" i="1" s="1"/>
  <c r="H58" i="1"/>
  <c r="O58" i="1" s="1"/>
  <c r="H146" i="1"/>
  <c r="H145" i="1"/>
  <c r="P145" i="1" s="1"/>
  <c r="H144" i="1"/>
  <c r="P144" i="1" s="1"/>
  <c r="H143" i="1"/>
  <c r="P143" i="1" s="1"/>
  <c r="H142" i="1"/>
  <c r="P142" i="1" s="1"/>
  <c r="H141" i="1"/>
  <c r="P141" i="1" s="1"/>
  <c r="H140" i="1"/>
  <c r="P140" i="1" s="1"/>
  <c r="H139" i="1"/>
  <c r="P139" i="1" s="1"/>
  <c r="H138" i="1"/>
  <c r="P138" i="1" s="1"/>
  <c r="H137" i="1"/>
  <c r="H136" i="1"/>
  <c r="P136" i="1" s="1"/>
  <c r="H135" i="1"/>
  <c r="P135" i="1" s="1"/>
  <c r="H133" i="1"/>
  <c r="P133" i="1" s="1"/>
  <c r="H131" i="1"/>
  <c r="P131" i="1" s="1"/>
  <c r="H130" i="1"/>
  <c r="P130" i="1" s="1"/>
  <c r="H129" i="1"/>
  <c r="P129" i="1" s="1"/>
  <c r="H128" i="1"/>
  <c r="H127" i="1"/>
  <c r="P127" i="1" s="1"/>
  <c r="H126" i="1"/>
  <c r="P126" i="1" s="1"/>
  <c r="H125" i="1"/>
  <c r="P125" i="1" s="1"/>
  <c r="H124" i="1"/>
  <c r="P124" i="1" s="1"/>
  <c r="H123" i="1"/>
  <c r="P123" i="1" s="1"/>
  <c r="H122" i="1"/>
  <c r="P122" i="1" s="1"/>
  <c r="H121" i="1"/>
  <c r="P121" i="1" s="1"/>
  <c r="H119" i="1"/>
  <c r="P119" i="1" s="1"/>
  <c r="H118" i="1"/>
  <c r="H117" i="1"/>
  <c r="P117" i="1" s="1"/>
  <c r="H116" i="1"/>
  <c r="P116" i="1" s="1"/>
  <c r="H114" i="1"/>
  <c r="P114" i="1" s="1"/>
  <c r="H113" i="1"/>
  <c r="P113" i="1" s="1"/>
  <c r="H112" i="1"/>
  <c r="P112" i="1" s="1"/>
  <c r="H111" i="1"/>
  <c r="P111" i="1" s="1"/>
  <c r="H110" i="1"/>
  <c r="H109" i="1"/>
  <c r="P109" i="1" s="1"/>
  <c r="H108" i="1"/>
  <c r="P108" i="1" s="1"/>
  <c r="H107" i="1"/>
  <c r="P107" i="1" s="1"/>
  <c r="H105" i="1"/>
  <c r="P105" i="1" s="1"/>
  <c r="H104" i="1"/>
  <c r="P104" i="1" s="1"/>
  <c r="H103" i="1"/>
  <c r="P103" i="1" s="1"/>
  <c r="H102" i="1"/>
  <c r="P102" i="1" s="1"/>
  <c r="H101" i="1"/>
  <c r="P101" i="1" s="1"/>
  <c r="H100" i="1"/>
  <c r="H98" i="1"/>
  <c r="P98" i="1" s="1"/>
  <c r="H96" i="1"/>
  <c r="P96" i="1" s="1"/>
  <c r="H95" i="1"/>
  <c r="P95" i="1" s="1"/>
  <c r="H94" i="1"/>
  <c r="P94" i="1" s="1"/>
  <c r="H93" i="1"/>
  <c r="P93" i="1" s="1"/>
  <c r="H91" i="1"/>
  <c r="P91" i="1" s="1"/>
  <c r="H90" i="1"/>
  <c r="H89" i="1"/>
  <c r="P89" i="1" s="1"/>
  <c r="H87" i="1"/>
  <c r="P87" i="1" s="1"/>
  <c r="H86" i="1"/>
  <c r="P86" i="1" s="1"/>
  <c r="H85" i="1"/>
  <c r="P85" i="1" s="1"/>
  <c r="H84" i="1"/>
  <c r="P84" i="1" s="1"/>
  <c r="H83" i="1"/>
  <c r="P83" i="1" s="1"/>
  <c r="H82" i="1"/>
  <c r="P82" i="1" s="1"/>
  <c r="H81" i="1"/>
  <c r="P81" i="1" s="1"/>
  <c r="H80" i="1"/>
  <c r="H78" i="1"/>
  <c r="H77" i="1"/>
  <c r="P77" i="1" s="1"/>
  <c r="H76" i="1"/>
  <c r="H75" i="1"/>
  <c r="O75" i="1" s="1"/>
  <c r="H74" i="1"/>
  <c r="O74" i="1" s="1"/>
  <c r="H73" i="1"/>
  <c r="O73" i="1" s="1"/>
  <c r="H72" i="1"/>
  <c r="O72" i="1" s="1"/>
  <c r="H70" i="1"/>
  <c r="O70" i="1" s="1"/>
  <c r="H69" i="1"/>
  <c r="O69" i="1" s="1"/>
  <c r="H67" i="1"/>
  <c r="O67" i="1" s="1"/>
  <c r="H66" i="1"/>
  <c r="O66" i="1" s="1"/>
  <c r="H54" i="1"/>
  <c r="O54" i="1" s="1"/>
  <c r="A37" i="1" l="1"/>
  <c r="A54" i="1"/>
  <c r="A78" i="1"/>
  <c r="A98" i="1"/>
  <c r="A117" i="1"/>
  <c r="A136" i="1"/>
  <c r="A143" i="1"/>
  <c r="A139" i="1"/>
  <c r="A135" i="1"/>
  <c r="A129" i="1"/>
  <c r="A125" i="1"/>
  <c r="A121" i="1"/>
  <c r="A116" i="1"/>
  <c r="A111" i="1"/>
  <c r="A107" i="1"/>
  <c r="A102" i="1"/>
  <c r="A96" i="1"/>
  <c r="A91" i="1"/>
  <c r="A86" i="1"/>
  <c r="A82" i="1"/>
  <c r="A77" i="1"/>
  <c r="A73" i="1"/>
  <c r="A67" i="1"/>
  <c r="A61" i="1"/>
  <c r="A52" i="1"/>
  <c r="A48" i="1"/>
  <c r="A44" i="1"/>
  <c r="A40" i="1"/>
  <c r="A36" i="1"/>
  <c r="A32" i="1"/>
  <c r="A146" i="1"/>
  <c r="A142" i="1"/>
  <c r="A138" i="1"/>
  <c r="A133" i="1"/>
  <c r="A128" i="1"/>
  <c r="A124" i="1"/>
  <c r="A119" i="1"/>
  <c r="A114" i="1"/>
  <c r="A110" i="1"/>
  <c r="A105" i="1"/>
  <c r="A101" i="1"/>
  <c r="A95" i="1"/>
  <c r="A90" i="1"/>
  <c r="A85" i="1"/>
  <c r="A81" i="1"/>
  <c r="A76" i="1"/>
  <c r="A72" i="1"/>
  <c r="A66" i="1"/>
  <c r="A58" i="1"/>
  <c r="A51" i="1"/>
  <c r="A47" i="1"/>
  <c r="A43" i="1"/>
  <c r="A39" i="1"/>
  <c r="A35" i="1"/>
  <c r="A31" i="1"/>
  <c r="A145" i="1"/>
  <c r="A141" i="1"/>
  <c r="A137" i="1"/>
  <c r="A131" i="1"/>
  <c r="A127" i="1"/>
  <c r="A123" i="1"/>
  <c r="A118" i="1"/>
  <c r="A113" i="1"/>
  <c r="A109" i="1"/>
  <c r="A104" i="1"/>
  <c r="A100" i="1"/>
  <c r="A94" i="1"/>
  <c r="A89" i="1"/>
  <c r="A84" i="1"/>
  <c r="A80" i="1"/>
  <c r="A75" i="1"/>
  <c r="A70" i="1"/>
  <c r="A64" i="1"/>
  <c r="A56" i="1"/>
  <c r="A50" i="1"/>
  <c r="A46" i="1"/>
  <c r="A42" i="1"/>
  <c r="A38" i="1"/>
  <c r="A34" i="1"/>
  <c r="A41" i="1"/>
  <c r="A63" i="1"/>
  <c r="A83" i="1"/>
  <c r="A103" i="1"/>
  <c r="A122" i="1"/>
  <c r="A140" i="1"/>
  <c r="A45" i="1"/>
  <c r="A69" i="1"/>
  <c r="A87" i="1"/>
  <c r="A108" i="1"/>
  <c r="A126" i="1"/>
  <c r="A144" i="1"/>
  <c r="A33" i="1"/>
  <c r="A49" i="1"/>
  <c r="A74" i="1"/>
  <c r="A93" i="1"/>
  <c r="A112" i="1"/>
  <c r="A130" i="1"/>
  <c r="O56" i="1"/>
  <c r="Q56" i="1" s="1"/>
  <c r="O81" i="1"/>
  <c r="Q81" i="1" s="1"/>
  <c r="O109" i="1"/>
  <c r="Q109" i="1" s="1"/>
  <c r="O122" i="1"/>
  <c r="Q122" i="1" s="1"/>
  <c r="O138" i="1"/>
  <c r="Q138" i="1" s="1"/>
  <c r="O108" i="1"/>
  <c r="Q108" i="1" s="1"/>
  <c r="O127" i="1"/>
  <c r="Q127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31" i="1"/>
  <c r="O83" i="1"/>
  <c r="Q83" i="1" s="1"/>
  <c r="O101" i="1"/>
  <c r="Q101" i="1" s="1"/>
  <c r="O119" i="1"/>
  <c r="Q119" i="1" s="1"/>
  <c r="O145" i="1"/>
  <c r="Q145" i="1" s="1"/>
  <c r="P61" i="1"/>
  <c r="Q61" i="1" s="1"/>
  <c r="P64" i="1"/>
  <c r="Q64" i="1" s="1"/>
  <c r="O89" i="1"/>
  <c r="Q89" i="1" s="1"/>
  <c r="O113" i="1"/>
  <c r="Q113" i="1" s="1"/>
  <c r="O144" i="1"/>
  <c r="Q144" i="1" s="1"/>
  <c r="P58" i="1"/>
  <c r="Q58" i="1" s="1"/>
  <c r="P63" i="1"/>
  <c r="Q63" i="1" s="1"/>
  <c r="P90" i="1"/>
  <c r="O90" i="1"/>
  <c r="P80" i="1"/>
  <c r="O80" i="1"/>
  <c r="O87" i="1"/>
  <c r="Q87" i="1" s="1"/>
  <c r="O94" i="1"/>
  <c r="Q94" i="1" s="1"/>
  <c r="O103" i="1"/>
  <c r="Q103" i="1" s="1"/>
  <c r="P118" i="1"/>
  <c r="O118" i="1"/>
  <c r="O126" i="1"/>
  <c r="Q126" i="1" s="1"/>
  <c r="O131" i="1"/>
  <c r="Q131" i="1" s="1"/>
  <c r="O140" i="1"/>
  <c r="Q140" i="1" s="1"/>
  <c r="P100" i="1"/>
  <c r="O100" i="1"/>
  <c r="P137" i="1"/>
  <c r="O137" i="1"/>
  <c r="O96" i="1"/>
  <c r="Q96" i="1" s="1"/>
  <c r="O105" i="1"/>
  <c r="Q105" i="1" s="1"/>
  <c r="O111" i="1"/>
  <c r="Q111" i="1" s="1"/>
  <c r="P128" i="1"/>
  <c r="O128" i="1"/>
  <c r="O135" i="1"/>
  <c r="Q135" i="1" s="1"/>
  <c r="O142" i="1"/>
  <c r="Q142" i="1" s="1"/>
  <c r="O85" i="1"/>
  <c r="Q85" i="1" s="1"/>
  <c r="O91" i="1"/>
  <c r="Q91" i="1" s="1"/>
  <c r="P110" i="1"/>
  <c r="O110" i="1"/>
  <c r="O116" i="1"/>
  <c r="Q116" i="1" s="1"/>
  <c r="O124" i="1"/>
  <c r="Q124" i="1" s="1"/>
  <c r="O129" i="1"/>
  <c r="Q129" i="1" s="1"/>
  <c r="P146" i="1"/>
  <c r="O146" i="1"/>
  <c r="O77" i="1"/>
  <c r="Q77" i="1" s="1"/>
  <c r="O82" i="1"/>
  <c r="Q82" i="1" s="1"/>
  <c r="O84" i="1"/>
  <c r="Q84" i="1" s="1"/>
  <c r="O86" i="1"/>
  <c r="Q86" i="1" s="1"/>
  <c r="O93" i="1"/>
  <c r="Q93" i="1" s="1"/>
  <c r="O95" i="1"/>
  <c r="Q95" i="1" s="1"/>
  <c r="O98" i="1"/>
  <c r="Q98" i="1" s="1"/>
  <c r="O102" i="1"/>
  <c r="Q102" i="1" s="1"/>
  <c r="O104" i="1"/>
  <c r="Q104" i="1" s="1"/>
  <c r="O107" i="1"/>
  <c r="Q107" i="1" s="1"/>
  <c r="O112" i="1"/>
  <c r="Q112" i="1" s="1"/>
  <c r="O114" i="1"/>
  <c r="Q114" i="1" s="1"/>
  <c r="O117" i="1"/>
  <c r="Q117" i="1" s="1"/>
  <c r="O121" i="1"/>
  <c r="Q121" i="1" s="1"/>
  <c r="O123" i="1"/>
  <c r="Q123" i="1" s="1"/>
  <c r="O125" i="1"/>
  <c r="Q125" i="1" s="1"/>
  <c r="O130" i="1"/>
  <c r="Q130" i="1" s="1"/>
  <c r="O133" i="1"/>
  <c r="Q133" i="1" s="1"/>
  <c r="O136" i="1"/>
  <c r="Q136" i="1" s="1"/>
  <c r="O139" i="1"/>
  <c r="Q139" i="1" s="1"/>
  <c r="O141" i="1"/>
  <c r="Q141" i="1" s="1"/>
  <c r="O143" i="1"/>
  <c r="Q143" i="1" s="1"/>
  <c r="P78" i="1"/>
  <c r="O78" i="1"/>
  <c r="P66" i="1"/>
  <c r="Q66" i="1" s="1"/>
  <c r="P69" i="1"/>
  <c r="Q69" i="1" s="1"/>
  <c r="P72" i="1"/>
  <c r="Q72" i="1" s="1"/>
  <c r="P74" i="1"/>
  <c r="Q74" i="1" s="1"/>
  <c r="P54" i="1"/>
  <c r="Q54" i="1" s="1"/>
  <c r="P67" i="1"/>
  <c r="Q67" i="1" s="1"/>
  <c r="P70" i="1"/>
  <c r="Q70" i="1" s="1"/>
  <c r="P73" i="1"/>
  <c r="Q73" i="1" s="1"/>
  <c r="P75" i="1"/>
  <c r="Q75" i="1" s="1"/>
  <c r="P76" i="1"/>
  <c r="O76" i="1"/>
  <c r="Q31" i="1" l="1"/>
  <c r="O148" i="1"/>
  <c r="H12" i="2" s="1"/>
  <c r="P148" i="1"/>
  <c r="I12" i="2" s="1"/>
  <c r="Q137" i="1"/>
  <c r="Q128" i="1"/>
  <c r="Q90" i="1"/>
  <c r="Q118" i="1"/>
  <c r="Q146" i="1"/>
  <c r="Q100" i="1"/>
  <c r="Q110" i="1"/>
  <c r="Q80" i="1"/>
  <c r="Q76" i="1"/>
  <c r="Q78" i="1"/>
  <c r="R148" i="1" l="1"/>
  <c r="J12" i="2"/>
  <c r="A149" i="1" l="1"/>
  <c r="A148" i="1"/>
  <c r="A147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53" i="1" l="1"/>
  <c r="Q154" i="1" s="1"/>
  <c r="Q155" i="1" s="1"/>
  <c r="R27" i="1"/>
  <c r="R153" i="1" s="1"/>
  <c r="O27" i="1"/>
  <c r="H11" i="2" s="1"/>
  <c r="H14" i="2" l="1"/>
  <c r="J11" i="2"/>
  <c r="J14" i="2" s="1"/>
  <c r="I15" i="2" s="1"/>
  <c r="J15" i="2" s="1"/>
  <c r="J16" i="2" s="1"/>
  <c r="R154" i="1"/>
  <c r="R155" i="1" s="1"/>
</calcChain>
</file>

<file path=xl/sharedStrings.xml><?xml version="1.0" encoding="utf-8"?>
<sst xmlns="http://schemas.openxmlformats.org/spreadsheetml/2006/main" count="496" uniqueCount="176">
  <si>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</si>
  <si>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</si>
  <si>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</si>
  <si>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</si>
  <si>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</si>
  <si>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</si>
  <si>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</si>
  <si>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</si>
  <si>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</si>
  <si>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</si>
  <si>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</si>
  <si>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</si>
  <si>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</si>
  <si>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</si>
  <si>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</si>
  <si>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</si>
  <si>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</si>
  <si>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23 - MECHANICAL</t>
  </si>
  <si>
    <t>Subtotal (Mechanical)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</si>
  <si>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</si>
  <si>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</si>
  <si>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</si>
  <si>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</si>
  <si>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</si>
  <si>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</si>
  <si>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</si>
  <si>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</si>
  <si>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</si>
  <si>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</si>
  <si>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</si>
  <si>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</si>
  <si>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</si>
  <si>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</si>
  <si>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</si>
  <si>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MECHANICAL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</si>
  <si>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</si>
  <si>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</si>
  <si>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</si>
  <si>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</si>
  <si>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</si>
  <si>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</si>
  <si>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</si>
  <si>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</si>
  <si>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</si>
  <si>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</si>
  <si>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</si>
  <si>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</si>
  <si>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</si>
  <si>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</si>
  <si>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</si>
  <si>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</si>
  <si>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</si>
  <si>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</si>
  <si>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</si>
  <si>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</si>
  <si>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</si>
  <si>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</si>
  <si>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</si>
  <si>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FT</t>
  </si>
  <si>
    <t>ELBOW</t>
  </si>
  <si>
    <t>TEE</t>
  </si>
  <si>
    <t>FIXTURES</t>
  </si>
  <si>
    <t>3/4" Elbow Copper Type L</t>
  </si>
  <si>
    <t>1/2" Elbow Copper Type L</t>
  </si>
  <si>
    <t>3/4" Tee Copper Type L</t>
  </si>
  <si>
    <t>1/2" Tee Copper Type L</t>
  </si>
  <si>
    <t>INSULATION</t>
  </si>
  <si>
    <t>HVAC</t>
  </si>
  <si>
    <t>10" Dia Metal Duct</t>
  </si>
  <si>
    <t>8" Dia Metal Duct</t>
  </si>
  <si>
    <t>18x10 Metal Duct</t>
  </si>
  <si>
    <t>24x12 Metal Duct</t>
  </si>
  <si>
    <t>4" Dia Metal Duct</t>
  </si>
  <si>
    <t>6" Dia Metal Duct</t>
  </si>
  <si>
    <t>20x10 Metal Duct</t>
  </si>
  <si>
    <t>10X10 Metal Duct</t>
  </si>
  <si>
    <t>14x10 Metal Duct</t>
  </si>
  <si>
    <t>18x12 Metal Duct</t>
  </si>
  <si>
    <t>8x8 Metal Duct</t>
  </si>
  <si>
    <t>12x8 Metal Duct</t>
  </si>
  <si>
    <t>20x12 Metal Duct</t>
  </si>
  <si>
    <t>14x12 Metal Duct</t>
  </si>
  <si>
    <t>16x12 Metal Duct</t>
  </si>
  <si>
    <t>12" Dia Metal Duct</t>
  </si>
  <si>
    <t>10x8 Metal Duct</t>
  </si>
  <si>
    <t>9" Dia Duct</t>
  </si>
  <si>
    <t>12x10 Metal Duct</t>
  </si>
  <si>
    <t>14x14 Metal Duct</t>
  </si>
  <si>
    <t>DUCT HANGERS</t>
  </si>
  <si>
    <t>Duct Hangers</t>
  </si>
  <si>
    <t>1" Thick Fiber Glass Insulation</t>
  </si>
  <si>
    <t>FLEXIBLE DUCT</t>
  </si>
  <si>
    <t>8" Dia Flexible Duct</t>
  </si>
  <si>
    <t>PIPES</t>
  </si>
  <si>
    <t>CONDENSATE PIPE</t>
  </si>
  <si>
    <t xml:space="preserve">3/4" Condensate Copper Type L Pipe </t>
  </si>
  <si>
    <t>REFERGERIANT PIPE</t>
  </si>
  <si>
    <t>3/4" Refergeriant Copper Type L Pipe</t>
  </si>
  <si>
    <t>1/2" Refergeriant Copper Type L Pipe</t>
  </si>
  <si>
    <t>SUPPLY DIFFUSER</t>
  </si>
  <si>
    <t>S1:14x6 Supply Diffuser_x000D_
200 CFM_x000D_
MFR/MODEL:HART AND COOLEY/682</t>
  </si>
  <si>
    <t>S1:10x6 Supply Diffuser_x000D_
130 CFM_x000D_
MFR/MODEL:HART AND COOLEY/682</t>
  </si>
  <si>
    <t>S1:12x6 Supply Diffuser_x000D_
175 CFM_x000D_
MFR/MODEL:HART AND COOLEY/682</t>
  </si>
  <si>
    <t>S1:10x6 Supply Diffuser_x000D_
110 CFM_x000D_
MFR/MODEL:HART AND COOLEY/682</t>
  </si>
  <si>
    <t>S1:10x6 Supply Diffuser_x000D_
115 CFM_x000D_
MFR/MODEL:HART AND COOLEY/682</t>
  </si>
  <si>
    <t>S1:10x6 Supply Diffuser_x000D_
100 CFM_x000D_
MFR/MODEL:HART AND COOLEY/682</t>
  </si>
  <si>
    <t>S1:10x6 Supply Diffuser_x000D_
125 CFM_x000D_
MFR/MODEL:HART AND COOLEY/682</t>
  </si>
  <si>
    <t>RETURN GRILL</t>
  </si>
  <si>
    <t>R-1:20x24 Return Grill_x000D_
1000 CFM_x000D_
MFR/MODEL:HART &amp; COOLEY/672</t>
  </si>
  <si>
    <t>R-1:16x24 Return Grill_x000D_
775 CFM_x000D_
MFR/MODEL:HART &amp; COOLEY/672</t>
  </si>
  <si>
    <t>R-1:14x20 Return Grill_x000D_
575 CFM_x000D_
MFR/MODEL:HART &amp; COOLEY/672</t>
  </si>
  <si>
    <t>R-1:16x10 Return Grill_x000D_
315 CFM_x000D_
MFR/MODEL:HART &amp; COOLEY/672</t>
  </si>
  <si>
    <t>R-1:14x10 FReturn Grill_x000D_
300 CFM_x000D_
MFR/MODEL:HART &amp; COOLEY/672</t>
  </si>
  <si>
    <t>R-1:14x10 Return Grill_x000D_
290 CFM_x000D_
MFR/MODEL:HART &amp; COOLEY/672</t>
  </si>
  <si>
    <t>R-1:12x8 Return Grill_x000D_
210 CFM_x000D_
MFR/MODEL:HART &amp; COOLEY/672</t>
  </si>
  <si>
    <t>R-2:12x12 FReturn Grill_x000D_
75 CFM_x000D_
MFR/Model:PRICE/80</t>
  </si>
  <si>
    <t>LOUVER</t>
  </si>
  <si>
    <t>LV-1-1:26x12 Louver_x000D_
MFR:GREENHECK_x000D_
MODEL:EHH-601_x000D_
415 CFM</t>
  </si>
  <si>
    <t>LV-1-2:22x16 Louver_x000D_
MFR:GREENHECK_x000D_
MODEL:EHH-601_x000D_
560 CFM</t>
  </si>
  <si>
    <t>LV-1-3:22x18 Louver_x000D_
MFR:GREENHECK_x000D_
MODEL:EHH-601_x000D_
700 CFM</t>
  </si>
  <si>
    <t>EXHAUST FAN</t>
  </si>
  <si>
    <t>GVF-1:Garage Ventilation Fan_x000D_
MFR:JETVENT FANS_x000D_
Model:JVEC-SP_x000D_
CFM:1770_x000D_
Weight:196 LBS</t>
  </si>
  <si>
    <t>EF-3:Exhaust Fan_x000D_
MFR:PANASONIC_x000D_
MODEL NO:FV-05-10VS1_x000D_
75 CFM_x000D_
9.9 LBS</t>
  </si>
  <si>
    <t>GEF-1:Garage Exhaust Fan_x000D_
MFR:GREENHECK_x000D_
MODEL NO:AER-42-VG_x000D_
890 CFM_x000D_
506 LBS</t>
  </si>
  <si>
    <t>EF-4:Exhaust Fan_x000D_
MFR:GREENHECK_x000D_
MODEL NO:CSP-A700_x000D_
700 CFM_x000D_
34 LBS</t>
  </si>
  <si>
    <t>ELECTRIC WALL HEATER</t>
  </si>
  <si>
    <t>EWH-1:Electric Wall Heater_x000D_
MFR:BERKO_x000D_
MODEL:FRC4024F_x000D_
100CFM</t>
  </si>
  <si>
    <t>DUCTLESS SPLIT SYSTEM</t>
  </si>
  <si>
    <t>DS-0-1:Ductless Split System_x000D_
Model No:40MHHQ12_x000D_
350 CFM_x000D_
Weight:28 LBS</t>
  </si>
  <si>
    <t>DS-0-2:Ductless Split System_x000D_
Model No:40MHHQ12_x000D_
350 CFM_x000D_
Weight:28 LBS</t>
  </si>
  <si>
    <t>DS-1-1:Ductless Split System_x000D_
Model No:40MHHQ12_x000D_
350 CFM_x000D_
Weight:28 LBS</t>
  </si>
  <si>
    <t>DS-1-2:Ductless Split System_x000D_
Model No:40MHHQ12_x000D_
350 CFM_x000D_
Weight:28 LBS</t>
  </si>
  <si>
    <t>DS-6-1:Ductless Split System_x000D_
Model No:40MHHQ12_x000D_
350 CFM_x000D_
Weight:28 LBS</t>
  </si>
  <si>
    <t>DS-6-2:Ductless Split System_x000D_
Model No:40MHHQ12_x000D_
350 CFM_x000D_
Weight:28 LBS</t>
  </si>
  <si>
    <t>SPLIT SYSTEM HEAT PUMP</t>
  </si>
  <si>
    <t>AH-1-1:Split System Heat Pump_x000D_
MFR:CARRIER_x000D_
Model No:FJ5ANXA18L05_x000D_
100 CFM_x000D_
Weight:124 LBS</t>
  </si>
  <si>
    <t>AH-1-2:Split System Heat Pump_x000D_
MFR:CARRIER_x000D_
Model No:FJ5ANXB30L10_x000D_
100 CFM_x000D_
Weight:152 LBS</t>
  </si>
  <si>
    <t>AH-1-3:Split System Heat Pump_x000D_
MFR:CARRIER_x000D_
Model No:FJ5ANXC42L15_x000D_
95 CFM_x000D_
Weight:170 LBS</t>
  </si>
  <si>
    <t>AH-1-4:Split System Heat Pump_x000D_
MFR:CARRIER_x000D_
Model No:FJ5ANXB24L00_x000D_
100 CFM_x000D_
Weight:135 LBS</t>
  </si>
  <si>
    <t>AH-1-5:Split System Heat Pump_x000D_
MFR:CARRIER_x000D_
Model No:FJ5ANXB36L15_x000D_
120 CFM_x000D_
Weight:152 LBS</t>
  </si>
  <si>
    <t>AH-1-6:Split System Heat Pump_x000D_
MFR:CARRIER_x000D_
Model No:FJ5ANXC48L15_x000D_
140 CFM_x000D_
Weight:186 LBS</t>
  </si>
  <si>
    <t>AH-1-7:Split System Heat Pump_x000D_
MFR:CARRIER_x000D_
Model No:FJ5ANXB36L15_x000D_
150 CFM_x000D_
Weight:152 LBS</t>
  </si>
  <si>
    <t>AH-2-1:Split System Heat Pump_x000D_
MFR:CARRIER_x000D_
Model No:FJ5ANXA18L05_x000D_
Weight:124 LBS</t>
  </si>
  <si>
    <t>CONDENSING UNIT</t>
  </si>
  <si>
    <t>CU-1-1:Condensing Unit_x000D_
Model No:38MHRCQ12AA3_x000D_
Weight:60.6 LBS</t>
  </si>
  <si>
    <t>CU-1-2:Condensing Unit_x000D_
Model No:38MHRCQ12AA3_x000D_
Weight:60.6 LBS</t>
  </si>
  <si>
    <t>CU-6-1:Condensing Unit_x000D_
Model No:38MHRCQ12AA3_x000D_
Weight:60.6 LBS</t>
  </si>
  <si>
    <t>CU-6-2:Condensing Unit_x000D_
Model No:38MHRCQ12AA3_x000D_
Weight:60.6 LBS</t>
  </si>
  <si>
    <t>SPLIT SYSTEM OUTDOOR HEAT PUMP</t>
  </si>
  <si>
    <t>HP-1-1:Split System Outdoor Heat Pump_x000D_
Model No:GH5SAN51800A_x000D_
147 LBS</t>
  </si>
  <si>
    <t>HP-1-2:Split System Outdoor Heat Pump_x000D_
Model No:GH5SAN53000A_x000D_
167 LBS</t>
  </si>
  <si>
    <t>HP-1-3:Split System Outdoor Heat Pump_x000D_
Model No:GH5SAN54200A_x000D_
203 LBS</t>
  </si>
  <si>
    <t>HP-1-4:Split System Outdoor Heat Pump_x000D_
Model No:GH5SAN52400A_x000D_
175 LBS</t>
  </si>
  <si>
    <t>HP-1-5:Split System Outdoor Heat Pump_x000D_
Model No:GH5SAN53600A_x000D_
172 LBS</t>
  </si>
  <si>
    <t>HP-1-6:Split System Outdoor Heat Pump_x000D_
Model No:GH5SAN54800A_x000D_
231 LBS</t>
  </si>
  <si>
    <t>HP-1-7:Split System Outdoor Heat Pump_x000D_
Model No:GH5SAN53600A_x000D_
172 LBS</t>
  </si>
  <si>
    <t>HP-1-8:Split System Outdoor Heat Pump_x000D_
Model No:GH5SAN51800A_x000D_
147 LBS</t>
  </si>
  <si>
    <t>HP-1:Split System Outdoor Heat Pump_x000D_
Model No:GH5SAN524_x000D_
Weight:175 LBS</t>
  </si>
  <si>
    <t>HP-2:Split System Outdoor Heat Pump_x000D_
Model No:GH5SAN518_x000D_
Weight:147 LBS</t>
  </si>
  <si>
    <t>HP-3:Split System Outdoor Heat Pump_x000D_
Model No:GH5SAN530_x000D_
Weight:167 LBS</t>
  </si>
  <si>
    <t>ROOF TOP UNIT</t>
  </si>
  <si>
    <t>RTU-1:Roof Top Unit_x000D_
MFR:GREENHECK_x000D_
Model No:RVE-40-36D-5A-1-G2_x000D_
3305 CFM</t>
  </si>
  <si>
    <t>Fire Damper</t>
  </si>
  <si>
    <t xml:space="preserve">CO:Carbon Monoxide Sensor </t>
  </si>
  <si>
    <t>NO2:Nitrogen Dioxide Sensor</t>
  </si>
  <si>
    <t>Outside Air wall Cap</t>
  </si>
  <si>
    <t>Thermostat</t>
  </si>
  <si>
    <t>Air Filter Box_x000D_
Plenum Box</t>
  </si>
  <si>
    <t>Dryer wall Cap</t>
  </si>
  <si>
    <t>FSD:Fire Smoke Damper</t>
  </si>
  <si>
    <t>Radiation Damper With L Or End Boot</t>
  </si>
  <si>
    <t>Temperature And Humidity Sensor</t>
  </si>
  <si>
    <t>Roof Cap</t>
  </si>
  <si>
    <t>LB</t>
  </si>
  <si>
    <t>PROJECT ID: SAMPLE ESTIMATE HVAC/MECHANICAL</t>
  </si>
  <si>
    <t>SAMPLE ESTIMATE HVAC/MECHANICAL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</si>
</sst>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19" fillId="0" borderId="0"/>
    <xf numFmtId="0" fontId="20" fillId="0" borderId="0"/>
    <xf numFmtId="164" fontId="21" fillId="0" borderId="0" applyFont="0" applyFill="0" applyBorder="0" applyAlignment="0" applyProtection="0"/>
    <xf numFmtId="0" fontId="22" fillId="0" borderId="0">
      <alignment vertical="center"/>
    </xf>
    <xf numFmtId="0" fontId="23" fillId="0" borderId="0">
      <protection locked="0"/>
    </xf>
    <xf numFmtId="0" fontId="23" fillId="0" borderId="0">
      <protection locked="0"/>
    </xf>
    <xf numFmtId="44" fontId="23" fillId="0" borderId="0">
      <protection locked="0"/>
    </xf>
    <xf numFmtId="9" fontId="23" fillId="0" borderId="0">
      <protection locked="0"/>
    </xf>
    <xf numFmtId="0" fontId="23" fillId="0" borderId="0">
      <protection locked="0"/>
    </xf>
    <xf numFmtId="9" fontId="23" fillId="0" borderId="0">
      <protection locked="0"/>
    </xf>
    <xf numFmtId="44" fontId="23" fillId="0" borderId="0">
      <protection locked="0"/>
    </xf>
    <xf numFmtId="0" fontId="21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25" borderId="23" applyNumberFormat="0" applyAlignment="0" applyProtection="0"/>
    <xf numFmtId="0" fontId="30" fillId="25" borderId="23" applyNumberFormat="0" applyAlignment="0" applyProtection="0"/>
    <xf numFmtId="0" fontId="31" fillId="26" borderId="24" applyNumberFormat="0" applyAlignment="0" applyProtection="0"/>
    <xf numFmtId="0" fontId="31" fillId="26" borderId="24" applyNumberFormat="0" applyAlignment="0" applyProtection="0"/>
    <xf numFmtId="43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2" borderId="23" applyNumberFormat="0" applyAlignment="0" applyProtection="0"/>
    <xf numFmtId="0" fontId="37" fillId="12" borderId="23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6" fillId="0" borderId="0"/>
    <xf numFmtId="0" fontId="19" fillId="0" borderId="0"/>
    <xf numFmtId="0" fontId="19" fillId="0" borderId="0"/>
    <xf numFmtId="0" fontId="21" fillId="0" borderId="0"/>
    <xf numFmtId="0" fontId="19" fillId="28" borderId="29" applyNumberFormat="0" applyFont="0" applyAlignment="0" applyProtection="0"/>
    <xf numFmtId="0" fontId="19" fillId="28" borderId="29" applyNumberFormat="0" applyFont="0" applyAlignment="0" applyProtection="0"/>
    <xf numFmtId="0" fontId="40" fillId="25" borderId="30" applyNumberFormat="0" applyAlignment="0" applyProtection="0"/>
    <xf numFmtId="0" fontId="40" fillId="2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45" fillId="0" borderId="0"/>
    <xf numFmtId="9" fontId="19" fillId="0" borderId="0" applyFont="0" applyFill="0" applyBorder="0" applyAlignment="0" applyProtection="0"/>
    <xf numFmtId="0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/>
    <xf numFmtId="0" fontId="47" fillId="29" borderId="32" applyNumberFormat="0" applyAlignment="0" applyProtection="0"/>
  </cellStyleXfs>
  <cellXfs count="159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8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0" fontId="12" fillId="0" borderId="1" xfId="0" applyFont="1" applyBorder="1" applyAlignment="1">
      <alignment horizontal="center" vertical="center"/>
    </xf>
    <xf numFmtId="0" fontId="4" fillId="3" borderId="3" xfId="0" applyFont="1" applyFill="1" applyBorder="1"/>
    <xf numFmtId="0" fontId="1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164" fontId="48" fillId="29" borderId="32" xfId="118" applyNumberFormat="1" applyFont="1" applyAlignment="1">
      <alignment horizontal="center" vertical="center" wrapText="1"/>
    </xf>
    <xf numFmtId="2" fontId="48" fillId="29" borderId="32" xfId="118" applyNumberFormat="1" applyFont="1" applyAlignment="1">
      <alignment horizontal="right" vertical="center" wrapText="1"/>
    </xf>
    <xf numFmtId="168" fontId="48" fillId="29" borderId="32" xfId="118" applyNumberFormat="1" applyFont="1" applyAlignment="1">
      <alignment horizontal="center" vertical="center" wrapText="1"/>
    </xf>
    <xf numFmtId="0" fontId="48" fillId="29" borderId="32" xfId="118" applyFont="1" applyAlignment="1">
      <alignment horizontal="center" vertical="top"/>
    </xf>
    <xf numFmtId="44" fontId="48" fillId="29" borderId="32" xfId="118" applyNumberFormat="1" applyFont="1" applyAlignment="1">
      <alignment vertical="top"/>
    </xf>
    <xf numFmtId="9" fontId="48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8" fillId="29" borderId="32" xfId="118" applyFont="1" applyAlignment="1">
      <alignment horizontal="center" vertical="top"/>
    </xf>
    <xf numFmtId="0" fontId="16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48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7" fillId="5" borderId="0" xfId="0" applyNumberFormat="1" applyFont="1" applyFill="1" applyBorder="1" applyAlignment="1">
      <alignment horizontal="center" vertical="top"/>
    </xf>
    <xf numFmtId="165" fontId="17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7" fillId="29" borderId="32" xfId="118" applyAlignment="1">
      <alignment horizontal="center" vertical="center" wrapText="1"/>
    </xf>
    <xf numFmtId="0" fontId="1" fillId="29" borderId="32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6302464"/>
        <c:axId val="186304768"/>
      </c:barChart>
      <c:catAx>
        <c:axId val="18630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04768"/>
        <c:crosses val="autoZero"/>
        <c:auto val="1"/>
        <c:lblAlgn val="ctr"/>
        <c:lblOffset val="100"/>
        <c:noMultiLvlLbl val="0"/>
      </c:catAx>
      <c:valAx>
        <c:axId val="18630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694268</xdr:colOff>
      <xdr:row>2</xdr:row>
      <xdr:rowOff>16934</xdr:rowOff>
    </xdr:from>
    <xdr:to>
      <xdr:col>16</xdr:col>
      <xdr:colOff>910936</xdr:colOff>
      <xdr:row>9</xdr:row>
      <xdr:rowOff>160872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1" y="491067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0</xdr:row>
      <xdr:rowOff>114300</xdr:rowOff>
    </xdr:from>
    <xdr:to>
      <xdr:col>21</xdr:col>
      <xdr:colOff>239494</xdr:colOff>
      <xdr:row>14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1036320</xdr:colOff>
      <xdr:row>1</xdr:row>
      <xdr:rowOff>76200</xdr:rowOff>
    </xdr:from>
    <xdr:to>
      <xdr:col>9</xdr:col>
      <xdr:colOff>571500</xdr:colOff>
      <xdr:row>7</xdr:row>
      <xdr:rowOff>129242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25908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3" customWidth="1"/>
    <col min="6" max="6" width="11" style="114" customWidth="1"/>
    <col min="7" max="7" width="10.33203125" style="114" customWidth="1"/>
    <col min="8" max="8" width="12.44140625" style="114" customWidth="1"/>
    <col min="9" max="9" width="7.6640625" style="114" customWidth="1"/>
    <col min="10" max="10" width="13.88671875" style="114" customWidth="1"/>
    <col min="11" max="11" width="14.44140625" style="114" customWidth="1"/>
    <col min="12" max="12" width="11.88671875" style="114" customWidth="1"/>
    <col min="13" max="13" width="15.109375" style="114" customWidth="1"/>
    <col min="14" max="16" width="16.44140625" style="114" customWidth="1"/>
    <col min="17" max="17" width="13.5546875" style="114" customWidth="1"/>
    <col min="18" max="18" width="12.44140625" style="114" customWidth="1"/>
  </cols>
  <sheetData>
    <row r="1" spans="1:18" x14ac:dyDescent="0.3">
      <c r="A1" s="52"/>
      <c r="B1" s="53"/>
      <c r="C1" s="53"/>
      <c r="D1" s="54"/>
      <c r="E1" s="111"/>
      <c r="F1" s="85"/>
      <c r="G1" s="85"/>
      <c r="H1" s="85"/>
      <c r="I1" s="86"/>
      <c r="J1" s="86"/>
      <c r="K1" s="87"/>
      <c r="L1" s="86"/>
      <c r="M1" s="87"/>
      <c r="N1" s="87"/>
      <c r="O1" s="87"/>
      <c r="P1" s="87"/>
      <c r="Q1" s="85"/>
      <c r="R1" s="88"/>
    </row>
    <row r="2" spans="1:18" ht="21" customHeight="1" x14ac:dyDescent="0.3">
      <c r="A2" s="137" t="s">
        <v>23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7.399999999999999" x14ac:dyDescent="0.3">
      <c r="A3" s="55"/>
      <c r="B3" s="32"/>
      <c r="C3" s="32"/>
      <c r="D3" s="31"/>
      <c r="E3" s="30"/>
      <c r="F3" s="33"/>
      <c r="G3" s="50"/>
      <c r="H3" s="50"/>
      <c r="I3" s="51"/>
      <c r="J3" s="69"/>
      <c r="K3" s="84"/>
      <c r="L3" s="69"/>
      <c r="M3" s="51"/>
      <c r="N3" s="51"/>
      <c r="O3" s="51"/>
      <c r="P3" s="51"/>
      <c r="Q3" s="51"/>
      <c r="R3" s="56"/>
    </row>
    <row r="4" spans="1:18" ht="18.600000000000001" customHeight="1" x14ac:dyDescent="0.3">
      <c r="A4" s="55"/>
      <c r="B4" s="32"/>
      <c r="C4" s="32"/>
      <c r="D4" s="31"/>
      <c r="E4" s="36" t="s">
        <v>0</v>
      </c>
      <c r="F4" s="33"/>
      <c r="G4" s="33"/>
      <c r="H4" s="33"/>
      <c r="I4" s="33"/>
      <c r="J4" s="33"/>
      <c r="K4" s="83"/>
      <c r="L4" s="33"/>
      <c r="M4" s="34"/>
      <c r="N4" s="34"/>
      <c r="O4" s="34"/>
      <c r="P4" s="34"/>
      <c r="Q4" s="35"/>
      <c r="R4" s="57"/>
    </row>
    <row r="5" spans="1:18" ht="17.399999999999999" x14ac:dyDescent="0.3">
      <c r="A5" s="55"/>
      <c r="B5" s="32"/>
      <c r="C5" s="32"/>
      <c r="D5" s="31"/>
      <c r="E5" s="1" t="s">
        <v>1</v>
      </c>
      <c r="F5" s="33"/>
      <c r="G5" s="145"/>
      <c r="H5" s="145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18" ht="17.399999999999999" x14ac:dyDescent="0.3">
      <c r="A6" s="55"/>
      <c r="B6" s="32"/>
      <c r="C6" s="32"/>
      <c r="D6" s="31"/>
      <c r="E6" s="1" t="s">
        <v>2</v>
      </c>
      <c r="F6" s="33"/>
      <c r="G6" s="50"/>
      <c r="H6" s="50"/>
      <c r="I6" s="51"/>
      <c r="J6" s="69"/>
      <c r="K6" s="84"/>
      <c r="L6" s="69"/>
      <c r="M6" s="51"/>
      <c r="N6" s="51"/>
      <c r="O6" s="51"/>
      <c r="P6" s="51"/>
      <c r="Q6" s="51"/>
      <c r="R6" s="56"/>
    </row>
    <row r="7" spans="1:18" ht="17.399999999999999" x14ac:dyDescent="0.3">
      <c r="A7" s="55"/>
      <c r="B7" s="32"/>
      <c r="C7" s="32"/>
      <c r="D7" s="31"/>
      <c r="E7" s="1" t="s">
        <v>3</v>
      </c>
      <c r="F7" s="33"/>
      <c r="G7" s="145"/>
      <c r="H7" s="145"/>
      <c r="I7" s="146"/>
      <c r="J7" s="146"/>
      <c r="K7" s="146"/>
      <c r="L7" s="146"/>
      <c r="M7" s="146"/>
      <c r="N7" s="146"/>
      <c r="O7" s="146"/>
      <c r="P7" s="146"/>
      <c r="Q7" s="146"/>
      <c r="R7" s="147"/>
    </row>
    <row r="8" spans="1:18" ht="17.399999999999999" x14ac:dyDescent="0.3">
      <c r="A8" s="55"/>
      <c r="B8" s="32"/>
      <c r="C8" s="32"/>
      <c r="D8" s="31"/>
      <c r="E8" s="1" t="s">
        <v>4</v>
      </c>
      <c r="F8" s="33"/>
      <c r="G8" s="145"/>
      <c r="H8" s="145"/>
      <c r="I8" s="146"/>
      <c r="J8" s="146"/>
      <c r="K8" s="146"/>
      <c r="L8" s="146"/>
      <c r="M8" s="146"/>
      <c r="N8" s="146"/>
      <c r="O8" s="146"/>
      <c r="P8" s="146"/>
      <c r="Q8" s="146"/>
      <c r="R8" s="147"/>
    </row>
    <row r="9" spans="1:18" ht="17.399999999999999" x14ac:dyDescent="0.3">
      <c r="A9" s="55"/>
      <c r="B9" s="32"/>
      <c r="C9" s="32"/>
      <c r="D9" s="31"/>
      <c r="E9" s="30"/>
      <c r="F9" s="33"/>
      <c r="G9" s="50"/>
      <c r="H9" s="50"/>
      <c r="I9" s="51"/>
      <c r="J9" s="69"/>
      <c r="K9" s="84"/>
      <c r="L9" s="69"/>
      <c r="M9" s="51"/>
      <c r="N9" s="51"/>
      <c r="O9" s="51"/>
      <c r="P9" s="51"/>
      <c r="Q9" s="51"/>
      <c r="R9" s="56"/>
    </row>
    <row r="10" spans="1:18" ht="17.399999999999999" x14ac:dyDescent="0.3">
      <c r="A10" s="55"/>
      <c r="B10" s="32"/>
      <c r="C10" s="32"/>
      <c r="D10" s="31"/>
      <c r="E10" s="30"/>
      <c r="F10" s="33"/>
      <c r="G10" s="50"/>
      <c r="H10" s="50"/>
      <c r="I10" s="51"/>
      <c r="J10" s="69"/>
      <c r="K10" s="84"/>
      <c r="L10" s="69"/>
      <c r="M10" s="51"/>
      <c r="N10" s="51"/>
      <c r="O10" s="51"/>
      <c r="P10" s="51"/>
      <c r="Q10" s="51"/>
      <c r="R10" s="56"/>
    </row>
    <row r="11" spans="1:18" ht="14.4" customHeight="1" x14ac:dyDescent="0.3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5.6" customHeight="1" x14ac:dyDescent="0.3">
      <c r="A12" s="55"/>
      <c r="B12" s="32"/>
      <c r="C12" s="32"/>
      <c r="D12" s="31"/>
      <c r="E12" s="138" t="s">
        <v>174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</row>
    <row r="13" spans="1:18" ht="15.6" customHeight="1" x14ac:dyDescent="0.3">
      <c r="A13" s="55"/>
      <c r="B13" s="32"/>
      <c r="C13" s="32"/>
      <c r="D13" s="31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9"/>
    </row>
    <row r="14" spans="1:18" x14ac:dyDescent="0.3">
      <c r="A14" s="58"/>
      <c r="B14" s="38"/>
      <c r="C14" s="38"/>
      <c r="D14" s="37"/>
      <c r="E14" s="39"/>
      <c r="F14" s="40"/>
      <c r="G14" s="40"/>
      <c r="H14" s="40"/>
      <c r="I14" s="40"/>
      <c r="J14" s="40"/>
      <c r="K14" s="101"/>
      <c r="L14" s="40"/>
      <c r="M14" s="41"/>
      <c r="N14" s="140">
        <f ca="1">TODAY()</f>
        <v>45680</v>
      </c>
      <c r="O14" s="140"/>
      <c r="P14" s="140"/>
      <c r="Q14" s="140"/>
      <c r="R14" s="141"/>
    </row>
    <row r="15" spans="1:18" ht="44.1" customHeight="1" x14ac:dyDescent="0.3">
      <c r="A15" s="119" t="s">
        <v>5</v>
      </c>
      <c r="B15" s="119" t="s">
        <v>6</v>
      </c>
      <c r="C15" s="119" t="s">
        <v>26</v>
      </c>
      <c r="D15" s="119" t="s">
        <v>7</v>
      </c>
      <c r="E15" s="119" t="s">
        <v>8</v>
      </c>
      <c r="F15" s="119" t="s">
        <v>9</v>
      </c>
      <c r="G15" s="119" t="s">
        <v>10</v>
      </c>
      <c r="H15" s="119" t="s">
        <v>11</v>
      </c>
      <c r="I15" s="119" t="s">
        <v>12</v>
      </c>
      <c r="J15" s="119" t="s">
        <v>39</v>
      </c>
      <c r="K15" s="119" t="s">
        <v>41</v>
      </c>
      <c r="L15" s="119" t="s">
        <v>40</v>
      </c>
      <c r="M15" s="119" t="s">
        <v>13</v>
      </c>
      <c r="N15" s="119" t="s">
        <v>14</v>
      </c>
      <c r="O15" s="119" t="s">
        <v>24</v>
      </c>
      <c r="P15" s="119" t="s">
        <v>25</v>
      </c>
      <c r="Q15" s="119" t="s">
        <v>15</v>
      </c>
      <c r="R15" s="119" t="s">
        <v>16</v>
      </c>
    </row>
    <row r="16" spans="1:18" ht="17.399999999999999" x14ac:dyDescent="0.3">
      <c r="A16" s="59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9"/>
      <c r="L16" s="5"/>
      <c r="M16" s="5"/>
      <c r="N16" s="5"/>
      <c r="O16" s="5"/>
      <c r="P16" s="5"/>
      <c r="Q16" s="6"/>
      <c r="R16" s="60"/>
    </row>
    <row r="17" spans="1:18" x14ac:dyDescent="0.3">
      <c r="A17" s="61">
        <f>IF(F17="","", COUNTA($F17:F$17))</f>
        <v>1</v>
      </c>
      <c r="B17" s="7"/>
      <c r="C17" s="7"/>
      <c r="D17" s="8"/>
      <c r="E17" s="112" t="s">
        <v>43</v>
      </c>
      <c r="F17" s="82">
        <v>1</v>
      </c>
      <c r="G17" s="95">
        <v>0</v>
      </c>
      <c r="H17" s="82">
        <f t="shared" ref="H17:H25" si="0">F17*(1+G17)</f>
        <v>1</v>
      </c>
      <c r="I17" s="82" t="s">
        <v>38</v>
      </c>
      <c r="J17" s="109" t="s">
        <v>42</v>
      </c>
      <c r="K17" s="109" t="s">
        <v>42</v>
      </c>
      <c r="L17" s="110">
        <v>0</v>
      </c>
      <c r="M17" s="90">
        <v>0</v>
      </c>
      <c r="N17" s="90">
        <v>0</v>
      </c>
      <c r="O17" s="90">
        <f t="shared" ref="O17:O25" si="1">H17*M17</f>
        <v>0</v>
      </c>
      <c r="P17" s="90">
        <f t="shared" ref="P17:P25" si="2">H17*N17</f>
        <v>0</v>
      </c>
      <c r="Q17" s="91">
        <f>O17+P17</f>
        <v>0</v>
      </c>
      <c r="R17" s="97"/>
    </row>
    <row r="18" spans="1:18" x14ac:dyDescent="0.3">
      <c r="A18" s="61">
        <f>IF(F18="","", COUNTA($F$17:F18))</f>
        <v>2</v>
      </c>
      <c r="B18" s="7"/>
      <c r="C18" s="7"/>
      <c r="D18" s="8"/>
      <c r="E18" s="112" t="s">
        <v>44</v>
      </c>
      <c r="F18" s="82">
        <v>1</v>
      </c>
      <c r="G18" s="95">
        <v>0</v>
      </c>
      <c r="H18" s="82">
        <f t="shared" si="0"/>
        <v>1</v>
      </c>
      <c r="I18" s="82" t="s">
        <v>38</v>
      </c>
      <c r="J18" s="109" t="s">
        <v>42</v>
      </c>
      <c r="K18" s="109" t="s">
        <v>42</v>
      </c>
      <c r="L18" s="110">
        <v>0</v>
      </c>
      <c r="M18" s="90">
        <v>0</v>
      </c>
      <c r="N18" s="90">
        <v>0</v>
      </c>
      <c r="O18" s="90">
        <f t="shared" si="1"/>
        <v>0</v>
      </c>
      <c r="P18" s="90">
        <f t="shared" si="2"/>
        <v>0</v>
      </c>
      <c r="Q18" s="91">
        <f t="shared" ref="Q18:Q25" si="3">O18+P18</f>
        <v>0</v>
      </c>
      <c r="R18" s="97"/>
    </row>
    <row r="19" spans="1:18" x14ac:dyDescent="0.3">
      <c r="A19" s="61">
        <f>IF(F19="","", COUNTA($F$17:F19))</f>
        <v>3</v>
      </c>
      <c r="B19" s="7"/>
      <c r="C19" s="7"/>
      <c r="D19" s="8"/>
      <c r="E19" s="112" t="s">
        <v>45</v>
      </c>
      <c r="F19" s="82">
        <v>1</v>
      </c>
      <c r="G19" s="95">
        <v>0</v>
      </c>
      <c r="H19" s="82">
        <f t="shared" si="0"/>
        <v>1</v>
      </c>
      <c r="I19" s="82" t="s">
        <v>38</v>
      </c>
      <c r="J19" s="109" t="s">
        <v>42</v>
      </c>
      <c r="K19" s="109" t="s">
        <v>42</v>
      </c>
      <c r="L19" s="110">
        <v>0</v>
      </c>
      <c r="M19" s="90">
        <v>0</v>
      </c>
      <c r="N19" s="90">
        <v>0</v>
      </c>
      <c r="O19" s="90">
        <f t="shared" si="1"/>
        <v>0</v>
      </c>
      <c r="P19" s="90">
        <f t="shared" si="2"/>
        <v>0</v>
      </c>
      <c r="Q19" s="91">
        <f t="shared" si="3"/>
        <v>0</v>
      </c>
      <c r="R19" s="97"/>
    </row>
    <row r="20" spans="1:18" x14ac:dyDescent="0.3">
      <c r="A20" s="61">
        <f>IF(F20="","", COUNTA($F$17:F20))</f>
        <v>4</v>
      </c>
      <c r="B20" s="7"/>
      <c r="C20" s="7"/>
      <c r="D20" s="8"/>
      <c r="E20" s="112" t="s">
        <v>46</v>
      </c>
      <c r="F20" s="82">
        <v>1</v>
      </c>
      <c r="G20" s="95">
        <v>0</v>
      </c>
      <c r="H20" s="82">
        <f t="shared" si="0"/>
        <v>1</v>
      </c>
      <c r="I20" s="82" t="s">
        <v>38</v>
      </c>
      <c r="J20" s="109" t="s">
        <v>42</v>
      </c>
      <c r="K20" s="109" t="s">
        <v>42</v>
      </c>
      <c r="L20" s="110">
        <v>0</v>
      </c>
      <c r="M20" s="90">
        <v>0</v>
      </c>
      <c r="N20" s="90">
        <v>0</v>
      </c>
      <c r="O20" s="90">
        <f t="shared" si="1"/>
        <v>0</v>
      </c>
      <c r="P20" s="90">
        <f t="shared" si="2"/>
        <v>0</v>
      </c>
      <c r="Q20" s="91">
        <f t="shared" si="3"/>
        <v>0</v>
      </c>
      <c r="R20" s="97"/>
    </row>
    <row r="21" spans="1:18" x14ac:dyDescent="0.3">
      <c r="A21" s="61">
        <f>IF(F21="","", COUNTA($F$17:F21))</f>
        <v>5</v>
      </c>
      <c r="B21" s="7"/>
      <c r="C21" s="7"/>
      <c r="D21" s="8"/>
      <c r="E21" s="112" t="s">
        <v>47</v>
      </c>
      <c r="F21" s="82">
        <v>1</v>
      </c>
      <c r="G21" s="95">
        <v>0</v>
      </c>
      <c r="H21" s="82">
        <f t="shared" si="0"/>
        <v>1</v>
      </c>
      <c r="I21" s="82" t="s">
        <v>38</v>
      </c>
      <c r="J21" s="109" t="s">
        <v>42</v>
      </c>
      <c r="K21" s="109" t="s">
        <v>42</v>
      </c>
      <c r="L21" s="110">
        <v>0</v>
      </c>
      <c r="M21" s="90">
        <v>0</v>
      </c>
      <c r="N21" s="90">
        <v>0</v>
      </c>
      <c r="O21" s="90">
        <f t="shared" si="1"/>
        <v>0</v>
      </c>
      <c r="P21" s="90">
        <f t="shared" si="2"/>
        <v>0</v>
      </c>
      <c r="Q21" s="91">
        <f t="shared" si="3"/>
        <v>0</v>
      </c>
      <c r="R21" s="97"/>
    </row>
    <row r="22" spans="1:18" x14ac:dyDescent="0.3">
      <c r="A22" s="61">
        <f>IF(F22="","", COUNTA($F$17:F22))</f>
        <v>6</v>
      </c>
      <c r="B22" s="7"/>
      <c r="C22" s="7"/>
      <c r="D22" s="8"/>
      <c r="E22" s="112" t="s">
        <v>48</v>
      </c>
      <c r="F22" s="82">
        <v>1</v>
      </c>
      <c r="G22" s="95">
        <v>0</v>
      </c>
      <c r="H22" s="82">
        <f t="shared" si="0"/>
        <v>1</v>
      </c>
      <c r="I22" s="82" t="s">
        <v>38</v>
      </c>
      <c r="J22" s="109" t="s">
        <v>42</v>
      </c>
      <c r="K22" s="109" t="s">
        <v>42</v>
      </c>
      <c r="L22" s="110">
        <v>0</v>
      </c>
      <c r="M22" s="90">
        <v>0</v>
      </c>
      <c r="N22" s="90">
        <v>0</v>
      </c>
      <c r="O22" s="90">
        <f t="shared" si="1"/>
        <v>0</v>
      </c>
      <c r="P22" s="90">
        <f t="shared" si="2"/>
        <v>0</v>
      </c>
      <c r="Q22" s="91">
        <f t="shared" si="3"/>
        <v>0</v>
      </c>
      <c r="R22" s="97"/>
    </row>
    <row r="23" spans="1:18" x14ac:dyDescent="0.3">
      <c r="A23" s="61">
        <f>IF(F23="","", COUNTA($F$17:F23))</f>
        <v>7</v>
      </c>
      <c r="B23" s="7"/>
      <c r="C23" s="7"/>
      <c r="D23" s="8"/>
      <c r="E23" s="112" t="s">
        <v>49</v>
      </c>
      <c r="F23" s="82">
        <v>1</v>
      </c>
      <c r="G23" s="95">
        <v>0</v>
      </c>
      <c r="H23" s="82">
        <f t="shared" si="0"/>
        <v>1</v>
      </c>
      <c r="I23" s="82" t="s">
        <v>38</v>
      </c>
      <c r="J23" s="109" t="s">
        <v>42</v>
      </c>
      <c r="K23" s="109" t="s">
        <v>42</v>
      </c>
      <c r="L23" s="110">
        <v>0</v>
      </c>
      <c r="M23" s="90">
        <v>0</v>
      </c>
      <c r="N23" s="90">
        <v>0</v>
      </c>
      <c r="O23" s="90">
        <f t="shared" si="1"/>
        <v>0</v>
      </c>
      <c r="P23" s="90">
        <f t="shared" si="2"/>
        <v>0</v>
      </c>
      <c r="Q23" s="91">
        <f t="shared" si="3"/>
        <v>0</v>
      </c>
      <c r="R23" s="97"/>
    </row>
    <row r="24" spans="1:18" x14ac:dyDescent="0.3">
      <c r="A24" s="61">
        <f>IF(F24="","", COUNTA($F$17:F24))</f>
        <v>8</v>
      </c>
      <c r="B24" s="7"/>
      <c r="C24" s="7"/>
      <c r="D24" s="8"/>
      <c r="E24" s="112" t="s">
        <v>50</v>
      </c>
      <c r="F24" s="82">
        <v>1</v>
      </c>
      <c r="G24" s="95">
        <v>0</v>
      </c>
      <c r="H24" s="82">
        <f t="shared" si="0"/>
        <v>1</v>
      </c>
      <c r="I24" s="82" t="s">
        <v>38</v>
      </c>
      <c r="J24" s="109" t="s">
        <v>42</v>
      </c>
      <c r="K24" s="109" t="s">
        <v>42</v>
      </c>
      <c r="L24" s="110">
        <v>0</v>
      </c>
      <c r="M24" s="90">
        <v>0</v>
      </c>
      <c r="N24" s="90">
        <v>0</v>
      </c>
      <c r="O24" s="90">
        <f t="shared" si="1"/>
        <v>0</v>
      </c>
      <c r="P24" s="90">
        <f t="shared" si="2"/>
        <v>0</v>
      </c>
      <c r="Q24" s="91">
        <f t="shared" si="3"/>
        <v>0</v>
      </c>
      <c r="R24" s="97"/>
    </row>
    <row r="25" spans="1:18" x14ac:dyDescent="0.3">
      <c r="A25" s="61">
        <f>IF(F25="","", COUNTA($F$17:F25))</f>
        <v>9</v>
      </c>
      <c r="B25" s="7"/>
      <c r="C25" s="7"/>
      <c r="D25" s="8"/>
      <c r="E25" s="112" t="s">
        <v>51</v>
      </c>
      <c r="F25" s="82">
        <v>1</v>
      </c>
      <c r="G25" s="95">
        <v>0</v>
      </c>
      <c r="H25" s="82">
        <f t="shared" si="0"/>
        <v>1</v>
      </c>
      <c r="I25" s="82" t="s">
        <v>38</v>
      </c>
      <c r="J25" s="109" t="s">
        <v>42</v>
      </c>
      <c r="K25" s="109" t="s">
        <v>42</v>
      </c>
      <c r="L25" s="110">
        <v>0</v>
      </c>
      <c r="M25" s="90">
        <v>0</v>
      </c>
      <c r="N25" s="90">
        <v>0</v>
      </c>
      <c r="O25" s="90">
        <f t="shared" si="1"/>
        <v>0</v>
      </c>
      <c r="P25" s="90">
        <f t="shared" si="2"/>
        <v>0</v>
      </c>
      <c r="Q25" s="91">
        <f t="shared" si="3"/>
        <v>0</v>
      </c>
      <c r="R25" s="97"/>
    </row>
    <row r="26" spans="1:18" x14ac:dyDescent="0.3">
      <c r="A26" s="61"/>
      <c r="B26" s="7"/>
      <c r="C26" s="7"/>
      <c r="D26" s="8"/>
      <c r="E26" s="9"/>
      <c r="F26" s="10"/>
      <c r="G26" s="10"/>
      <c r="H26" s="11"/>
      <c r="I26" s="10"/>
      <c r="J26" s="67"/>
      <c r="K26" s="90"/>
      <c r="L26" s="10"/>
      <c r="M26" s="12"/>
      <c r="N26" s="12"/>
      <c r="O26" s="12"/>
      <c r="P26" s="12"/>
      <c r="Q26" s="13"/>
      <c r="R26" s="62"/>
    </row>
    <row r="27" spans="1:18" ht="17.399999999999999" x14ac:dyDescent="0.3">
      <c r="A27" s="63"/>
      <c r="B27" s="14"/>
      <c r="C27" s="14"/>
      <c r="D27" s="15"/>
      <c r="E27" s="120" t="s">
        <v>28</v>
      </c>
      <c r="F27" s="16"/>
      <c r="G27" s="16"/>
      <c r="H27" s="17"/>
      <c r="I27" s="16"/>
      <c r="J27" s="16"/>
      <c r="K27" s="120">
        <f>SUM(K17:K26)</f>
        <v>0</v>
      </c>
      <c r="L27" s="16"/>
      <c r="M27" s="18"/>
      <c r="N27" s="18"/>
      <c r="O27" s="121">
        <f>SUM(O17:O26)</f>
        <v>0</v>
      </c>
      <c r="P27" s="121">
        <f>SUM(P17:P26)</f>
        <v>0</v>
      </c>
      <c r="Q27" s="19"/>
      <c r="R27" s="121">
        <f>SUM(Q17:Q26)</f>
        <v>0</v>
      </c>
    </row>
    <row r="28" spans="1:18" x14ac:dyDescent="0.3">
      <c r="A28" s="64"/>
      <c r="B28" s="20"/>
      <c r="C28" s="20"/>
      <c r="D28" s="21"/>
      <c r="E28" s="22"/>
      <c r="F28" s="23"/>
      <c r="G28" s="23"/>
      <c r="H28" s="24"/>
      <c r="I28" s="23"/>
      <c r="J28" s="23"/>
      <c r="K28" s="93"/>
      <c r="L28" s="23"/>
      <c r="M28" s="25"/>
      <c r="N28" s="25"/>
      <c r="O28" s="25"/>
      <c r="P28" s="25"/>
      <c r="Q28" s="26"/>
      <c r="R28" s="65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230000</v>
      </c>
      <c r="E29" s="4" t="s">
        <v>17</v>
      </c>
      <c r="F29" s="4"/>
      <c r="G29" s="4"/>
      <c r="H29" s="4"/>
      <c r="I29" s="5"/>
      <c r="J29" s="5"/>
      <c r="K29" s="89"/>
      <c r="L29" s="5"/>
      <c r="M29" s="5"/>
      <c r="N29" s="5"/>
      <c r="O29" s="5"/>
      <c r="P29" s="5"/>
      <c r="Q29" s="6"/>
      <c r="R29" s="60"/>
    </row>
    <row r="30" spans="1:18" x14ac:dyDescent="0.3">
      <c r="A30" s="61"/>
      <c r="B30" s="27"/>
      <c r="C30" s="27"/>
      <c r="D30" s="28"/>
      <c r="E30" s="106" t="s">
        <v>67</v>
      </c>
      <c r="F30" s="92"/>
      <c r="G30" s="92"/>
      <c r="H30" s="104"/>
      <c r="I30" s="92"/>
      <c r="J30" s="92"/>
      <c r="K30" s="93"/>
      <c r="L30" s="92"/>
      <c r="M30" s="93"/>
      <c r="N30" s="93"/>
      <c r="O30" s="93"/>
      <c r="P30" s="93"/>
      <c r="Q30" s="94"/>
      <c r="R30" s="98"/>
    </row>
    <row r="31" spans="1:18" x14ac:dyDescent="0.3">
      <c r="A31" s="96">
        <f>IF(F31="","", COUNTA($F$17:F31))</f>
        <v>10</v>
      </c>
      <c r="B31" s="27"/>
      <c r="C31" s="27"/>
      <c r="D31" s="28"/>
      <c r="E31" s="105" t="s">
        <v>68</v>
      </c>
      <c r="F31" s="100">
        <v>788</v>
      </c>
      <c r="G31" s="107">
        <v>0.1</v>
      </c>
      <c r="H31" s="103">
        <f>G31*F31+F31</f>
        <v>866.8</v>
      </c>
      <c r="I31" s="108" t="s">
        <v>173</v>
      </c>
      <c r="J31" s="109" t="s">
        <v>42</v>
      </c>
      <c r="K31" s="109" t="s">
        <v>42</v>
      </c>
      <c r="L31" s="110">
        <v>0</v>
      </c>
      <c r="M31" s="90">
        <v>0</v>
      </c>
      <c r="N31" s="90">
        <v>0</v>
      </c>
      <c r="O31" s="90">
        <f>H31*M31</f>
        <v>0</v>
      </c>
      <c r="P31" s="90">
        <f>H31*N31</f>
        <v>0</v>
      </c>
      <c r="Q31" s="91">
        <f t="shared" ref="Q31:Q52" si="4">O31+P31</f>
        <v>0</v>
      </c>
      <c r="R31" s="97"/>
    </row>
    <row r="32" spans="1:18" x14ac:dyDescent="0.3">
      <c r="A32" s="96">
        <f>IF(F32="","", COUNTA($F$17:F32))</f>
        <v>11</v>
      </c>
      <c r="B32" s="27"/>
      <c r="C32" s="27"/>
      <c r="D32" s="28"/>
      <c r="E32" s="105" t="s">
        <v>69</v>
      </c>
      <c r="F32" s="100">
        <v>641</v>
      </c>
      <c r="G32" s="107">
        <v>0.1</v>
      </c>
      <c r="H32" s="103">
        <f t="shared" ref="H32:H52" si="5">G32*F32+F32</f>
        <v>705.1</v>
      </c>
      <c r="I32" s="108" t="s">
        <v>173</v>
      </c>
      <c r="J32" s="109" t="s">
        <v>42</v>
      </c>
      <c r="K32" s="109" t="s">
        <v>42</v>
      </c>
      <c r="L32" s="110">
        <v>0</v>
      </c>
      <c r="M32" s="90">
        <v>0</v>
      </c>
      <c r="N32" s="90">
        <v>0</v>
      </c>
      <c r="O32" s="90">
        <f t="shared" ref="O32:O52" si="6">H32*M32</f>
        <v>0</v>
      </c>
      <c r="P32" s="90">
        <f t="shared" ref="P32:P52" si="7">H32*N32</f>
        <v>0</v>
      </c>
      <c r="Q32" s="91">
        <f t="shared" si="4"/>
        <v>0</v>
      </c>
      <c r="R32" s="97"/>
    </row>
    <row r="33" spans="1:18" x14ac:dyDescent="0.3">
      <c r="A33" s="96">
        <f>IF(F33="","", COUNTA($F$17:F33))</f>
        <v>12</v>
      </c>
      <c r="B33" s="27"/>
      <c r="C33" s="27"/>
      <c r="D33" s="28"/>
      <c r="E33" s="105" t="s">
        <v>70</v>
      </c>
      <c r="F33" s="100">
        <v>144</v>
      </c>
      <c r="G33" s="107">
        <v>0.1</v>
      </c>
      <c r="H33" s="103">
        <f t="shared" si="5"/>
        <v>158.4</v>
      </c>
      <c r="I33" s="108" t="s">
        <v>173</v>
      </c>
      <c r="J33" s="109" t="s">
        <v>42</v>
      </c>
      <c r="K33" s="109" t="s">
        <v>42</v>
      </c>
      <c r="L33" s="110">
        <v>0</v>
      </c>
      <c r="M33" s="90">
        <v>0</v>
      </c>
      <c r="N33" s="90">
        <v>0</v>
      </c>
      <c r="O33" s="90">
        <f t="shared" si="6"/>
        <v>0</v>
      </c>
      <c r="P33" s="90">
        <f t="shared" si="7"/>
        <v>0</v>
      </c>
      <c r="Q33" s="91">
        <f t="shared" si="4"/>
        <v>0</v>
      </c>
      <c r="R33" s="97"/>
    </row>
    <row r="34" spans="1:18" s="80" customFormat="1" x14ac:dyDescent="0.3">
      <c r="A34" s="96">
        <f>IF(F34="","", COUNTA($F$17:F34))</f>
        <v>13</v>
      </c>
      <c r="B34" s="71"/>
      <c r="C34" s="71"/>
      <c r="D34" s="28"/>
      <c r="E34" s="105" t="s">
        <v>71</v>
      </c>
      <c r="F34" s="100">
        <v>114</v>
      </c>
      <c r="G34" s="107">
        <v>0.1</v>
      </c>
      <c r="H34" s="103">
        <f t="shared" si="5"/>
        <v>125.4</v>
      </c>
      <c r="I34" s="108" t="s">
        <v>173</v>
      </c>
      <c r="J34" s="109" t="s">
        <v>42</v>
      </c>
      <c r="K34" s="109" t="s">
        <v>42</v>
      </c>
      <c r="L34" s="110">
        <v>0</v>
      </c>
      <c r="M34" s="90">
        <v>0</v>
      </c>
      <c r="N34" s="90">
        <v>0</v>
      </c>
      <c r="O34" s="90">
        <f t="shared" si="6"/>
        <v>0</v>
      </c>
      <c r="P34" s="90">
        <f t="shared" si="7"/>
        <v>0</v>
      </c>
      <c r="Q34" s="91">
        <f t="shared" si="4"/>
        <v>0</v>
      </c>
      <c r="R34" s="97"/>
    </row>
    <row r="35" spans="1:18" s="80" customFormat="1" x14ac:dyDescent="0.3">
      <c r="A35" s="96">
        <f>IF(F35="","", COUNTA($F$17:F35))</f>
        <v>14</v>
      </c>
      <c r="B35" s="71"/>
      <c r="C35" s="71"/>
      <c r="D35" s="28"/>
      <c r="E35" s="105" t="s">
        <v>69</v>
      </c>
      <c r="F35" s="100">
        <v>744</v>
      </c>
      <c r="G35" s="107">
        <v>0.1</v>
      </c>
      <c r="H35" s="103">
        <f t="shared" si="5"/>
        <v>818.4</v>
      </c>
      <c r="I35" s="108" t="s">
        <v>173</v>
      </c>
      <c r="J35" s="109" t="s">
        <v>42</v>
      </c>
      <c r="K35" s="109" t="s">
        <v>42</v>
      </c>
      <c r="L35" s="110">
        <v>0</v>
      </c>
      <c r="M35" s="90">
        <v>0</v>
      </c>
      <c r="N35" s="90">
        <v>0</v>
      </c>
      <c r="O35" s="90">
        <f t="shared" si="6"/>
        <v>0</v>
      </c>
      <c r="P35" s="90">
        <f t="shared" si="7"/>
        <v>0</v>
      </c>
      <c r="Q35" s="91">
        <f t="shared" si="4"/>
        <v>0</v>
      </c>
      <c r="R35" s="97"/>
    </row>
    <row r="36" spans="1:18" s="80" customFormat="1" x14ac:dyDescent="0.3">
      <c r="A36" s="96">
        <f>IF(F36="","", COUNTA($F$17:F36))</f>
        <v>15</v>
      </c>
      <c r="B36" s="71"/>
      <c r="C36" s="71"/>
      <c r="D36" s="28"/>
      <c r="E36" s="105" t="s">
        <v>72</v>
      </c>
      <c r="F36" s="100">
        <v>20</v>
      </c>
      <c r="G36" s="107">
        <v>0.1</v>
      </c>
      <c r="H36" s="103">
        <f t="shared" si="5"/>
        <v>22</v>
      </c>
      <c r="I36" s="108" t="s">
        <v>173</v>
      </c>
      <c r="J36" s="109" t="s">
        <v>42</v>
      </c>
      <c r="K36" s="109" t="s">
        <v>42</v>
      </c>
      <c r="L36" s="110">
        <v>0</v>
      </c>
      <c r="M36" s="90">
        <v>0</v>
      </c>
      <c r="N36" s="90">
        <v>0</v>
      </c>
      <c r="O36" s="90">
        <f t="shared" si="6"/>
        <v>0</v>
      </c>
      <c r="P36" s="90">
        <f t="shared" si="7"/>
        <v>0</v>
      </c>
      <c r="Q36" s="91">
        <f t="shared" si="4"/>
        <v>0</v>
      </c>
      <c r="R36" s="97"/>
    </row>
    <row r="37" spans="1:18" s="80" customFormat="1" x14ac:dyDescent="0.3">
      <c r="A37" s="96">
        <f>IF(F37="","", COUNTA($F$17:F37))</f>
        <v>16</v>
      </c>
      <c r="B37" s="71"/>
      <c r="C37" s="71"/>
      <c r="D37" s="28"/>
      <c r="E37" s="105" t="s">
        <v>73</v>
      </c>
      <c r="F37" s="100">
        <v>812</v>
      </c>
      <c r="G37" s="107">
        <v>0.1</v>
      </c>
      <c r="H37" s="103">
        <f t="shared" si="5"/>
        <v>893.2</v>
      </c>
      <c r="I37" s="108" t="s">
        <v>173</v>
      </c>
      <c r="J37" s="109" t="s">
        <v>42</v>
      </c>
      <c r="K37" s="109" t="s">
        <v>42</v>
      </c>
      <c r="L37" s="110">
        <v>0</v>
      </c>
      <c r="M37" s="90">
        <v>0</v>
      </c>
      <c r="N37" s="90">
        <v>0</v>
      </c>
      <c r="O37" s="90">
        <f t="shared" si="6"/>
        <v>0</v>
      </c>
      <c r="P37" s="90">
        <f t="shared" si="7"/>
        <v>0</v>
      </c>
      <c r="Q37" s="91">
        <f t="shared" si="4"/>
        <v>0</v>
      </c>
      <c r="R37" s="97"/>
    </row>
    <row r="38" spans="1:18" s="80" customFormat="1" x14ac:dyDescent="0.3">
      <c r="A38" s="96">
        <f>IF(F38="","", COUNTA($F$17:F38))</f>
        <v>17</v>
      </c>
      <c r="B38" s="71"/>
      <c r="C38" s="71"/>
      <c r="D38" s="28"/>
      <c r="E38" s="105" t="s">
        <v>74</v>
      </c>
      <c r="F38" s="100">
        <v>128</v>
      </c>
      <c r="G38" s="107">
        <v>0.1</v>
      </c>
      <c r="H38" s="103">
        <f t="shared" si="5"/>
        <v>140.80000000000001</v>
      </c>
      <c r="I38" s="108" t="s">
        <v>173</v>
      </c>
      <c r="J38" s="109" t="s">
        <v>42</v>
      </c>
      <c r="K38" s="109" t="s">
        <v>42</v>
      </c>
      <c r="L38" s="110">
        <v>0</v>
      </c>
      <c r="M38" s="90">
        <v>0</v>
      </c>
      <c r="N38" s="90">
        <v>0</v>
      </c>
      <c r="O38" s="90">
        <f t="shared" si="6"/>
        <v>0</v>
      </c>
      <c r="P38" s="90">
        <f t="shared" si="7"/>
        <v>0</v>
      </c>
      <c r="Q38" s="91">
        <f t="shared" si="4"/>
        <v>0</v>
      </c>
      <c r="R38" s="97"/>
    </row>
    <row r="39" spans="1:18" s="80" customFormat="1" x14ac:dyDescent="0.3">
      <c r="A39" s="96">
        <f>IF(F39="","", COUNTA($F$17:F39))</f>
        <v>18</v>
      </c>
      <c r="B39" s="71"/>
      <c r="C39" s="71"/>
      <c r="D39" s="28"/>
      <c r="E39" s="105" t="s">
        <v>75</v>
      </c>
      <c r="F39" s="100">
        <v>86</v>
      </c>
      <c r="G39" s="107">
        <v>0.1</v>
      </c>
      <c r="H39" s="103">
        <f t="shared" si="5"/>
        <v>94.6</v>
      </c>
      <c r="I39" s="108" t="s">
        <v>173</v>
      </c>
      <c r="J39" s="109" t="s">
        <v>42</v>
      </c>
      <c r="K39" s="109" t="s">
        <v>42</v>
      </c>
      <c r="L39" s="110">
        <v>0</v>
      </c>
      <c r="M39" s="90">
        <v>0</v>
      </c>
      <c r="N39" s="90">
        <v>0</v>
      </c>
      <c r="O39" s="90">
        <f t="shared" si="6"/>
        <v>0</v>
      </c>
      <c r="P39" s="90">
        <f t="shared" si="7"/>
        <v>0</v>
      </c>
      <c r="Q39" s="91">
        <f t="shared" si="4"/>
        <v>0</v>
      </c>
      <c r="R39" s="97"/>
    </row>
    <row r="40" spans="1:18" s="80" customFormat="1" x14ac:dyDescent="0.3">
      <c r="A40" s="96">
        <f>IF(F40="","", COUNTA($F$17:F40))</f>
        <v>19</v>
      </c>
      <c r="B40" s="71"/>
      <c r="C40" s="71"/>
      <c r="D40" s="28"/>
      <c r="E40" s="105" t="s">
        <v>76</v>
      </c>
      <c r="F40" s="100">
        <v>374</v>
      </c>
      <c r="G40" s="107">
        <v>0.1</v>
      </c>
      <c r="H40" s="103">
        <f t="shared" si="5"/>
        <v>411.4</v>
      </c>
      <c r="I40" s="108" t="s">
        <v>173</v>
      </c>
      <c r="J40" s="109" t="s">
        <v>42</v>
      </c>
      <c r="K40" s="109" t="s">
        <v>42</v>
      </c>
      <c r="L40" s="110">
        <v>0</v>
      </c>
      <c r="M40" s="90">
        <v>0</v>
      </c>
      <c r="N40" s="90">
        <v>0</v>
      </c>
      <c r="O40" s="90">
        <f t="shared" si="6"/>
        <v>0</v>
      </c>
      <c r="P40" s="90">
        <f t="shared" si="7"/>
        <v>0</v>
      </c>
      <c r="Q40" s="91">
        <f t="shared" si="4"/>
        <v>0</v>
      </c>
      <c r="R40" s="97"/>
    </row>
    <row r="41" spans="1:18" s="80" customFormat="1" x14ac:dyDescent="0.3">
      <c r="A41" s="96">
        <f>IF(F41="","", COUNTA($F$17:F41))</f>
        <v>20</v>
      </c>
      <c r="B41" s="71"/>
      <c r="C41" s="71"/>
      <c r="D41" s="28"/>
      <c r="E41" s="105" t="s">
        <v>77</v>
      </c>
      <c r="F41" s="100">
        <v>84</v>
      </c>
      <c r="G41" s="107">
        <v>0.1</v>
      </c>
      <c r="H41" s="103">
        <f t="shared" si="5"/>
        <v>92.4</v>
      </c>
      <c r="I41" s="108" t="s">
        <v>173</v>
      </c>
      <c r="J41" s="109" t="s">
        <v>42</v>
      </c>
      <c r="K41" s="109" t="s">
        <v>42</v>
      </c>
      <c r="L41" s="110">
        <v>0</v>
      </c>
      <c r="M41" s="90">
        <v>0</v>
      </c>
      <c r="N41" s="90">
        <v>0</v>
      </c>
      <c r="O41" s="90">
        <f t="shared" si="6"/>
        <v>0</v>
      </c>
      <c r="P41" s="90">
        <f t="shared" si="7"/>
        <v>0</v>
      </c>
      <c r="Q41" s="91">
        <f t="shared" si="4"/>
        <v>0</v>
      </c>
      <c r="R41" s="97"/>
    </row>
    <row r="42" spans="1:18" s="80" customFormat="1" x14ac:dyDescent="0.3">
      <c r="A42" s="96">
        <f>IF(F42="","", COUNTA($F$17:F42))</f>
        <v>21</v>
      </c>
      <c r="B42" s="71"/>
      <c r="C42" s="71"/>
      <c r="D42" s="28"/>
      <c r="E42" s="105" t="s">
        <v>78</v>
      </c>
      <c r="F42" s="100">
        <v>100</v>
      </c>
      <c r="G42" s="107">
        <v>0.1</v>
      </c>
      <c r="H42" s="103">
        <f t="shared" si="5"/>
        <v>110</v>
      </c>
      <c r="I42" s="108" t="s">
        <v>173</v>
      </c>
      <c r="J42" s="109" t="s">
        <v>42</v>
      </c>
      <c r="K42" s="109" t="s">
        <v>42</v>
      </c>
      <c r="L42" s="110">
        <v>0</v>
      </c>
      <c r="M42" s="90">
        <v>0</v>
      </c>
      <c r="N42" s="90">
        <v>0</v>
      </c>
      <c r="O42" s="90">
        <f t="shared" si="6"/>
        <v>0</v>
      </c>
      <c r="P42" s="90">
        <f t="shared" si="7"/>
        <v>0</v>
      </c>
      <c r="Q42" s="91">
        <f t="shared" si="4"/>
        <v>0</v>
      </c>
      <c r="R42" s="97"/>
    </row>
    <row r="43" spans="1:18" s="80" customFormat="1" x14ac:dyDescent="0.3">
      <c r="A43" s="96">
        <f>IF(F43="","", COUNTA($F$17:F43))</f>
        <v>22</v>
      </c>
      <c r="B43" s="71"/>
      <c r="C43" s="71"/>
      <c r="D43" s="28"/>
      <c r="E43" s="105" t="s">
        <v>79</v>
      </c>
      <c r="F43" s="100">
        <v>69</v>
      </c>
      <c r="G43" s="107">
        <v>0.1</v>
      </c>
      <c r="H43" s="103">
        <f t="shared" si="5"/>
        <v>75.900000000000006</v>
      </c>
      <c r="I43" s="108" t="s">
        <v>173</v>
      </c>
      <c r="J43" s="109" t="s">
        <v>42</v>
      </c>
      <c r="K43" s="109" t="s">
        <v>42</v>
      </c>
      <c r="L43" s="110">
        <v>0</v>
      </c>
      <c r="M43" s="90">
        <v>0</v>
      </c>
      <c r="N43" s="90">
        <v>0</v>
      </c>
      <c r="O43" s="90">
        <f t="shared" si="6"/>
        <v>0</v>
      </c>
      <c r="P43" s="90">
        <f t="shared" si="7"/>
        <v>0</v>
      </c>
      <c r="Q43" s="91">
        <f t="shared" si="4"/>
        <v>0</v>
      </c>
      <c r="R43" s="97"/>
    </row>
    <row r="44" spans="1:18" s="80" customFormat="1" x14ac:dyDescent="0.3">
      <c r="A44" s="96">
        <f>IF(F44="","", COUNTA($F$17:F44))</f>
        <v>23</v>
      </c>
      <c r="B44" s="71"/>
      <c r="C44" s="71"/>
      <c r="D44" s="28"/>
      <c r="E44" s="105" t="s">
        <v>80</v>
      </c>
      <c r="F44" s="100">
        <v>183</v>
      </c>
      <c r="G44" s="107">
        <v>0.1</v>
      </c>
      <c r="H44" s="103">
        <f t="shared" si="5"/>
        <v>201.3</v>
      </c>
      <c r="I44" s="108" t="s">
        <v>173</v>
      </c>
      <c r="J44" s="109" t="s">
        <v>42</v>
      </c>
      <c r="K44" s="109" t="s">
        <v>42</v>
      </c>
      <c r="L44" s="110">
        <v>0</v>
      </c>
      <c r="M44" s="90">
        <v>0</v>
      </c>
      <c r="N44" s="90">
        <v>0</v>
      </c>
      <c r="O44" s="90">
        <f t="shared" si="6"/>
        <v>0</v>
      </c>
      <c r="P44" s="90">
        <f t="shared" si="7"/>
        <v>0</v>
      </c>
      <c r="Q44" s="91">
        <f t="shared" si="4"/>
        <v>0</v>
      </c>
      <c r="R44" s="97"/>
    </row>
    <row r="45" spans="1:18" s="80" customFormat="1" x14ac:dyDescent="0.3">
      <c r="A45" s="96">
        <f>IF(F45="","", COUNTA($F$17:F45))</f>
        <v>24</v>
      </c>
      <c r="B45" s="71"/>
      <c r="C45" s="71"/>
      <c r="D45" s="28"/>
      <c r="E45" s="105" t="s">
        <v>81</v>
      </c>
      <c r="F45" s="100">
        <v>225</v>
      </c>
      <c r="G45" s="107">
        <v>0.1</v>
      </c>
      <c r="H45" s="103">
        <f t="shared" si="5"/>
        <v>247.5</v>
      </c>
      <c r="I45" s="108" t="s">
        <v>173</v>
      </c>
      <c r="J45" s="109" t="s">
        <v>42</v>
      </c>
      <c r="K45" s="109" t="s">
        <v>42</v>
      </c>
      <c r="L45" s="110">
        <v>0</v>
      </c>
      <c r="M45" s="90">
        <v>0</v>
      </c>
      <c r="N45" s="90">
        <v>0</v>
      </c>
      <c r="O45" s="90">
        <f t="shared" si="6"/>
        <v>0</v>
      </c>
      <c r="P45" s="90">
        <f t="shared" si="7"/>
        <v>0</v>
      </c>
      <c r="Q45" s="91">
        <f t="shared" si="4"/>
        <v>0</v>
      </c>
      <c r="R45" s="97"/>
    </row>
    <row r="46" spans="1:18" s="80" customFormat="1" x14ac:dyDescent="0.3">
      <c r="A46" s="96">
        <f>IF(F46="","", COUNTA($F$17:F46))</f>
        <v>25</v>
      </c>
      <c r="B46" s="71"/>
      <c r="C46" s="71"/>
      <c r="D46" s="28"/>
      <c r="E46" s="105" t="s">
        <v>77</v>
      </c>
      <c r="F46" s="100">
        <v>143</v>
      </c>
      <c r="G46" s="107">
        <v>0.1</v>
      </c>
      <c r="H46" s="103">
        <f t="shared" si="5"/>
        <v>157.30000000000001</v>
      </c>
      <c r="I46" s="108" t="s">
        <v>173</v>
      </c>
      <c r="J46" s="109" t="s">
        <v>42</v>
      </c>
      <c r="K46" s="109" t="s">
        <v>42</v>
      </c>
      <c r="L46" s="110">
        <v>0</v>
      </c>
      <c r="M46" s="90">
        <v>0</v>
      </c>
      <c r="N46" s="90">
        <v>0</v>
      </c>
      <c r="O46" s="90">
        <f t="shared" si="6"/>
        <v>0</v>
      </c>
      <c r="P46" s="90">
        <f t="shared" si="7"/>
        <v>0</v>
      </c>
      <c r="Q46" s="91">
        <f t="shared" si="4"/>
        <v>0</v>
      </c>
      <c r="R46" s="97"/>
    </row>
    <row r="47" spans="1:18" s="80" customFormat="1" x14ac:dyDescent="0.3">
      <c r="A47" s="96">
        <f>IF(F47="","", COUNTA($F$17:F47))</f>
        <v>26</v>
      </c>
      <c r="B47" s="71"/>
      <c r="C47" s="71"/>
      <c r="D47" s="28"/>
      <c r="E47" s="105" t="s">
        <v>86</v>
      </c>
      <c r="F47" s="100">
        <v>94</v>
      </c>
      <c r="G47" s="107">
        <v>0.1</v>
      </c>
      <c r="H47" s="103">
        <f t="shared" si="5"/>
        <v>103.4</v>
      </c>
      <c r="I47" s="108" t="s">
        <v>173</v>
      </c>
      <c r="J47" s="109" t="s">
        <v>42</v>
      </c>
      <c r="K47" s="109" t="s">
        <v>42</v>
      </c>
      <c r="L47" s="110">
        <v>0</v>
      </c>
      <c r="M47" s="90">
        <v>0</v>
      </c>
      <c r="N47" s="90">
        <v>0</v>
      </c>
      <c r="O47" s="90">
        <f t="shared" si="6"/>
        <v>0</v>
      </c>
      <c r="P47" s="90">
        <f t="shared" si="7"/>
        <v>0</v>
      </c>
      <c r="Q47" s="91">
        <f t="shared" si="4"/>
        <v>0</v>
      </c>
      <c r="R47" s="97"/>
    </row>
    <row r="48" spans="1:18" s="80" customFormat="1" x14ac:dyDescent="0.3">
      <c r="A48" s="96">
        <f>IF(F48="","", COUNTA($F$17:F48))</f>
        <v>27</v>
      </c>
      <c r="B48" s="71"/>
      <c r="C48" s="71"/>
      <c r="D48" s="28"/>
      <c r="E48" s="105" t="s">
        <v>87</v>
      </c>
      <c r="F48" s="100">
        <v>154</v>
      </c>
      <c r="G48" s="107">
        <v>0.1</v>
      </c>
      <c r="H48" s="103">
        <f t="shared" si="5"/>
        <v>169.4</v>
      </c>
      <c r="I48" s="108" t="s">
        <v>173</v>
      </c>
      <c r="J48" s="109" t="s">
        <v>42</v>
      </c>
      <c r="K48" s="109" t="s">
        <v>42</v>
      </c>
      <c r="L48" s="110">
        <v>0</v>
      </c>
      <c r="M48" s="90">
        <v>0</v>
      </c>
      <c r="N48" s="90">
        <v>0</v>
      </c>
      <c r="O48" s="90">
        <f t="shared" si="6"/>
        <v>0</v>
      </c>
      <c r="P48" s="90">
        <f t="shared" si="7"/>
        <v>0</v>
      </c>
      <c r="Q48" s="91">
        <f t="shared" si="4"/>
        <v>0</v>
      </c>
      <c r="R48" s="97"/>
    </row>
    <row r="49" spans="1:18" s="80" customFormat="1" x14ac:dyDescent="0.3">
      <c r="A49" s="96">
        <f>IF(F49="","", COUNTA($F$17:F49))</f>
        <v>28</v>
      </c>
      <c r="B49" s="71"/>
      <c r="C49" s="71"/>
      <c r="D49" s="28"/>
      <c r="E49" s="105" t="s">
        <v>82</v>
      </c>
      <c r="F49" s="100">
        <v>48</v>
      </c>
      <c r="G49" s="107">
        <v>0.1</v>
      </c>
      <c r="H49" s="103">
        <f t="shared" si="5"/>
        <v>52.8</v>
      </c>
      <c r="I49" s="108" t="s">
        <v>173</v>
      </c>
      <c r="J49" s="109" t="s">
        <v>42</v>
      </c>
      <c r="K49" s="109" t="s">
        <v>42</v>
      </c>
      <c r="L49" s="110">
        <v>0</v>
      </c>
      <c r="M49" s="90">
        <v>0</v>
      </c>
      <c r="N49" s="90">
        <v>0</v>
      </c>
      <c r="O49" s="90">
        <f t="shared" si="6"/>
        <v>0</v>
      </c>
      <c r="P49" s="90">
        <f t="shared" si="7"/>
        <v>0</v>
      </c>
      <c r="Q49" s="91">
        <f t="shared" si="4"/>
        <v>0</v>
      </c>
      <c r="R49" s="97"/>
    </row>
    <row r="50" spans="1:18" s="80" customFormat="1" x14ac:dyDescent="0.3">
      <c r="A50" s="96">
        <f>IF(F50="","", COUNTA($F$17:F50))</f>
        <v>29</v>
      </c>
      <c r="B50" s="71"/>
      <c r="C50" s="71"/>
      <c r="D50" s="28"/>
      <c r="E50" s="105" t="s">
        <v>83</v>
      </c>
      <c r="F50" s="100">
        <v>78</v>
      </c>
      <c r="G50" s="107">
        <v>0.1</v>
      </c>
      <c r="H50" s="103">
        <f t="shared" si="5"/>
        <v>85.8</v>
      </c>
      <c r="I50" s="108" t="s">
        <v>173</v>
      </c>
      <c r="J50" s="109" t="s">
        <v>42</v>
      </c>
      <c r="K50" s="109" t="s">
        <v>42</v>
      </c>
      <c r="L50" s="110">
        <v>0</v>
      </c>
      <c r="M50" s="90">
        <v>0</v>
      </c>
      <c r="N50" s="90">
        <v>0</v>
      </c>
      <c r="O50" s="90">
        <f t="shared" si="6"/>
        <v>0</v>
      </c>
      <c r="P50" s="90">
        <f t="shared" si="7"/>
        <v>0</v>
      </c>
      <c r="Q50" s="91">
        <f t="shared" si="4"/>
        <v>0</v>
      </c>
      <c r="R50" s="97"/>
    </row>
    <row r="51" spans="1:18" s="80" customFormat="1" x14ac:dyDescent="0.3">
      <c r="A51" s="96">
        <f>IF(F51="","", COUNTA($F$17:F51))</f>
        <v>30</v>
      </c>
      <c r="B51" s="71"/>
      <c r="C51" s="71"/>
      <c r="D51" s="28"/>
      <c r="E51" s="105" t="s">
        <v>84</v>
      </c>
      <c r="F51" s="100">
        <v>169</v>
      </c>
      <c r="G51" s="107">
        <v>0.1</v>
      </c>
      <c r="H51" s="103">
        <f t="shared" si="5"/>
        <v>185.9</v>
      </c>
      <c r="I51" s="108" t="s">
        <v>173</v>
      </c>
      <c r="J51" s="109" t="s">
        <v>42</v>
      </c>
      <c r="K51" s="109" t="s">
        <v>42</v>
      </c>
      <c r="L51" s="110">
        <v>0</v>
      </c>
      <c r="M51" s="90">
        <v>0</v>
      </c>
      <c r="N51" s="90">
        <v>0</v>
      </c>
      <c r="O51" s="90">
        <f t="shared" si="6"/>
        <v>0</v>
      </c>
      <c r="P51" s="90">
        <f t="shared" si="7"/>
        <v>0</v>
      </c>
      <c r="Q51" s="91">
        <f t="shared" si="4"/>
        <v>0</v>
      </c>
      <c r="R51" s="97"/>
    </row>
    <row r="52" spans="1:18" s="80" customFormat="1" x14ac:dyDescent="0.3">
      <c r="A52" s="96">
        <f>IF(F52="","", COUNTA($F$17:F52))</f>
        <v>31</v>
      </c>
      <c r="B52" s="71"/>
      <c r="C52" s="71"/>
      <c r="D52" s="28"/>
      <c r="E52" s="105" t="s">
        <v>85</v>
      </c>
      <c r="F52" s="100">
        <v>190</v>
      </c>
      <c r="G52" s="107">
        <v>0.1</v>
      </c>
      <c r="H52" s="103">
        <f t="shared" si="5"/>
        <v>209</v>
      </c>
      <c r="I52" s="108" t="s">
        <v>173</v>
      </c>
      <c r="J52" s="109" t="s">
        <v>42</v>
      </c>
      <c r="K52" s="109" t="s">
        <v>42</v>
      </c>
      <c r="L52" s="110">
        <v>0</v>
      </c>
      <c r="M52" s="90">
        <v>0</v>
      </c>
      <c r="N52" s="90">
        <v>0</v>
      </c>
      <c r="O52" s="90">
        <f t="shared" si="6"/>
        <v>0</v>
      </c>
      <c r="P52" s="90">
        <f t="shared" si="7"/>
        <v>0</v>
      </c>
      <c r="Q52" s="91">
        <f t="shared" si="4"/>
        <v>0</v>
      </c>
      <c r="R52" s="97"/>
    </row>
    <row r="53" spans="1:18" s="80" customFormat="1" x14ac:dyDescent="0.3">
      <c r="A53" s="81"/>
      <c r="B53" s="71"/>
      <c r="C53" s="71"/>
      <c r="D53" s="28"/>
      <c r="E53" s="106" t="s">
        <v>88</v>
      </c>
      <c r="F53" s="92"/>
      <c r="G53" s="92"/>
      <c r="H53" s="104"/>
      <c r="I53" s="92"/>
      <c r="J53" s="92"/>
      <c r="K53" s="93"/>
      <c r="L53" s="92"/>
      <c r="M53" s="93"/>
      <c r="N53" s="93"/>
      <c r="O53" s="93"/>
      <c r="P53" s="93"/>
      <c r="Q53" s="94"/>
      <c r="R53" s="98"/>
    </row>
    <row r="54" spans="1:18" s="80" customFormat="1" x14ac:dyDescent="0.3">
      <c r="A54" s="96">
        <f>IF(F54="","", COUNTA($F$17:F54))</f>
        <v>32</v>
      </c>
      <c r="B54" s="71"/>
      <c r="C54" s="71"/>
      <c r="D54" s="28"/>
      <c r="E54" s="105" t="s">
        <v>89</v>
      </c>
      <c r="F54" s="100">
        <v>3084</v>
      </c>
      <c r="G54" s="95">
        <v>0</v>
      </c>
      <c r="H54" s="103">
        <f>F54+G54*F54</f>
        <v>3084</v>
      </c>
      <c r="I54" s="102" t="s">
        <v>56</v>
      </c>
      <c r="J54" s="109" t="s">
        <v>42</v>
      </c>
      <c r="K54" s="109" t="s">
        <v>42</v>
      </c>
      <c r="L54" s="110">
        <v>0</v>
      </c>
      <c r="M54" s="90">
        <v>0</v>
      </c>
      <c r="N54" s="90">
        <v>0</v>
      </c>
      <c r="O54" s="90">
        <f>H54*M54</f>
        <v>0</v>
      </c>
      <c r="P54" s="90">
        <f>H54*N54</f>
        <v>0</v>
      </c>
      <c r="Q54" s="91">
        <f>O54+P54</f>
        <v>0</v>
      </c>
      <c r="R54" s="97"/>
    </row>
    <row r="55" spans="1:18" s="80" customFormat="1" x14ac:dyDescent="0.3">
      <c r="A55" s="81"/>
      <c r="B55" s="71"/>
      <c r="C55" s="71"/>
      <c r="D55" s="28"/>
      <c r="E55" s="106" t="s">
        <v>66</v>
      </c>
      <c r="F55" s="92"/>
      <c r="G55" s="92"/>
      <c r="H55" s="104"/>
      <c r="I55" s="92"/>
      <c r="J55" s="92"/>
      <c r="K55" s="93"/>
      <c r="L55" s="92"/>
      <c r="M55" s="93"/>
      <c r="N55" s="93"/>
      <c r="O55" s="93"/>
      <c r="P55" s="93"/>
      <c r="Q55" s="94"/>
      <c r="R55" s="98"/>
    </row>
    <row r="56" spans="1:18" s="80" customFormat="1" x14ac:dyDescent="0.3">
      <c r="A56" s="96">
        <f>IF(F56="","", COUNTA($F$17:F56))</f>
        <v>33</v>
      </c>
      <c r="B56" s="71"/>
      <c r="C56" s="71"/>
      <c r="D56" s="28"/>
      <c r="E56" s="105" t="s">
        <v>90</v>
      </c>
      <c r="F56" s="100">
        <v>31436</v>
      </c>
      <c r="G56" s="107">
        <v>0.1</v>
      </c>
      <c r="H56" s="103">
        <f>F56+F56*G56</f>
        <v>34579.599999999999</v>
      </c>
      <c r="I56" s="108" t="s">
        <v>57</v>
      </c>
      <c r="J56" s="109" t="s">
        <v>42</v>
      </c>
      <c r="K56" s="109" t="s">
        <v>42</v>
      </c>
      <c r="L56" s="110">
        <v>0</v>
      </c>
      <c r="M56" s="90">
        <v>0</v>
      </c>
      <c r="N56" s="90">
        <v>0</v>
      </c>
      <c r="O56" s="90">
        <f>H56*M56</f>
        <v>0</v>
      </c>
      <c r="P56" s="90">
        <f>H56*N56</f>
        <v>0</v>
      </c>
      <c r="Q56" s="91">
        <f>O56+P56</f>
        <v>0</v>
      </c>
      <c r="R56" s="97"/>
    </row>
    <row r="57" spans="1:18" s="80" customFormat="1" x14ac:dyDescent="0.3">
      <c r="A57" s="81"/>
      <c r="B57" s="71"/>
      <c r="C57" s="71"/>
      <c r="D57" s="28"/>
      <c r="E57" s="106" t="s">
        <v>91</v>
      </c>
      <c r="F57" s="92"/>
      <c r="G57" s="92"/>
      <c r="H57" s="104"/>
      <c r="I57" s="92"/>
      <c r="J57" s="92"/>
      <c r="K57" s="93"/>
      <c r="L57" s="92"/>
      <c r="M57" s="93"/>
      <c r="N57" s="93"/>
      <c r="O57" s="93"/>
      <c r="P57" s="93"/>
      <c r="Q57" s="94"/>
      <c r="R57" s="98"/>
    </row>
    <row r="58" spans="1:18" s="80" customFormat="1" x14ac:dyDescent="0.3">
      <c r="A58" s="96">
        <f>IF(F58="","", COUNTA($F$17:F58))</f>
        <v>34</v>
      </c>
      <c r="B58" s="71"/>
      <c r="C58" s="71"/>
      <c r="D58" s="28"/>
      <c r="E58" s="105" t="s">
        <v>92</v>
      </c>
      <c r="F58" s="100">
        <v>210.47</v>
      </c>
      <c r="G58" s="107">
        <v>0.1</v>
      </c>
      <c r="H58" s="103">
        <f>G58*F58+F58</f>
        <v>231.517</v>
      </c>
      <c r="I58" s="108" t="s">
        <v>58</v>
      </c>
      <c r="J58" s="109" t="s">
        <v>42</v>
      </c>
      <c r="K58" s="109" t="s">
        <v>42</v>
      </c>
      <c r="L58" s="110">
        <v>0</v>
      </c>
      <c r="M58" s="90">
        <v>0</v>
      </c>
      <c r="N58" s="90">
        <v>0</v>
      </c>
      <c r="O58" s="90">
        <f>H58*M58</f>
        <v>0</v>
      </c>
      <c r="P58" s="90">
        <f>H58*N58</f>
        <v>0</v>
      </c>
      <c r="Q58" s="91">
        <f t="shared" ref="Q58" si="8">O58+P58</f>
        <v>0</v>
      </c>
      <c r="R58" s="97"/>
    </row>
    <row r="59" spans="1:18" s="80" customFormat="1" x14ac:dyDescent="0.3">
      <c r="A59" s="81"/>
      <c r="B59" s="71"/>
      <c r="C59" s="71"/>
      <c r="D59" s="28"/>
      <c r="E59" s="106" t="s">
        <v>93</v>
      </c>
      <c r="F59" s="92"/>
      <c r="G59" s="92"/>
      <c r="H59" s="104"/>
      <c r="I59" s="92"/>
      <c r="J59" s="92"/>
      <c r="K59" s="93"/>
      <c r="L59" s="92"/>
      <c r="M59" s="93"/>
      <c r="N59" s="93"/>
      <c r="O59" s="93"/>
      <c r="P59" s="93"/>
      <c r="Q59" s="94"/>
      <c r="R59" s="98"/>
    </row>
    <row r="60" spans="1:18" s="80" customFormat="1" x14ac:dyDescent="0.3">
      <c r="A60" s="81"/>
      <c r="B60" s="71"/>
      <c r="C60" s="71"/>
      <c r="D60" s="28"/>
      <c r="E60" s="106" t="s">
        <v>94</v>
      </c>
      <c r="F60" s="92"/>
      <c r="G60" s="92"/>
      <c r="H60" s="104"/>
      <c r="I60" s="92"/>
      <c r="J60" s="92"/>
      <c r="K60" s="93"/>
      <c r="L60" s="92"/>
      <c r="M60" s="93"/>
      <c r="N60" s="93"/>
      <c r="O60" s="93"/>
      <c r="P60" s="93"/>
      <c r="Q60" s="94"/>
      <c r="R60" s="98"/>
    </row>
    <row r="61" spans="1:18" s="80" customFormat="1" x14ac:dyDescent="0.3">
      <c r="A61" s="96">
        <f>IF(F61="","", COUNTA($F$17:F61))</f>
        <v>35</v>
      </c>
      <c r="B61" s="71"/>
      <c r="C61" s="71"/>
      <c r="D61" s="28"/>
      <c r="E61" s="105" t="s">
        <v>95</v>
      </c>
      <c r="F61" s="100">
        <v>27.18</v>
      </c>
      <c r="G61" s="107">
        <v>0.1</v>
      </c>
      <c r="H61" s="103">
        <f>G61*F61+F61</f>
        <v>29.898</v>
      </c>
      <c r="I61" s="108" t="s">
        <v>58</v>
      </c>
      <c r="J61" s="109" t="s">
        <v>42</v>
      </c>
      <c r="K61" s="109" t="s">
        <v>42</v>
      </c>
      <c r="L61" s="110">
        <v>0</v>
      </c>
      <c r="M61" s="90">
        <v>0</v>
      </c>
      <c r="N61" s="90">
        <v>0</v>
      </c>
      <c r="O61" s="90">
        <f>H61*M61</f>
        <v>0</v>
      </c>
      <c r="P61" s="90">
        <f>H61*N61</f>
        <v>0</v>
      </c>
      <c r="Q61" s="91">
        <f t="shared" ref="Q61" si="9">O61+P61</f>
        <v>0</v>
      </c>
      <c r="R61" s="97"/>
    </row>
    <row r="62" spans="1:18" s="80" customFormat="1" x14ac:dyDescent="0.3">
      <c r="A62" s="81"/>
      <c r="B62" s="71"/>
      <c r="C62" s="71"/>
      <c r="D62" s="28"/>
      <c r="E62" s="106" t="s">
        <v>96</v>
      </c>
      <c r="F62" s="92"/>
      <c r="G62" s="92"/>
      <c r="H62" s="104"/>
      <c r="I62" s="92"/>
      <c r="J62" s="92"/>
      <c r="K62" s="93"/>
      <c r="L62" s="92"/>
      <c r="M62" s="93"/>
      <c r="N62" s="93"/>
      <c r="O62" s="93"/>
      <c r="P62" s="93"/>
      <c r="Q62" s="94"/>
      <c r="R62" s="98"/>
    </row>
    <row r="63" spans="1:18" s="80" customFormat="1" x14ac:dyDescent="0.3">
      <c r="A63" s="96">
        <f>IF(F63="","", COUNTA($F$17:F63))</f>
        <v>36</v>
      </c>
      <c r="B63" s="71"/>
      <c r="C63" s="71"/>
      <c r="D63" s="28"/>
      <c r="E63" s="105" t="s">
        <v>97</v>
      </c>
      <c r="F63" s="100">
        <v>36.71</v>
      </c>
      <c r="G63" s="107">
        <v>0.1</v>
      </c>
      <c r="H63" s="103">
        <f t="shared" ref="H63:H64" si="10">G63*F63+F63</f>
        <v>40.381</v>
      </c>
      <c r="I63" s="108" t="s">
        <v>58</v>
      </c>
      <c r="J63" s="109" t="s">
        <v>42</v>
      </c>
      <c r="K63" s="109" t="s">
        <v>42</v>
      </c>
      <c r="L63" s="110">
        <v>0</v>
      </c>
      <c r="M63" s="90">
        <v>0</v>
      </c>
      <c r="N63" s="90">
        <v>0</v>
      </c>
      <c r="O63" s="90">
        <f t="shared" ref="O63:O64" si="11">H63*M63</f>
        <v>0</v>
      </c>
      <c r="P63" s="90">
        <f t="shared" ref="P63:P64" si="12">H63*N63</f>
        <v>0</v>
      </c>
      <c r="Q63" s="91">
        <f t="shared" ref="Q63:Q64" si="13">O63+P63</f>
        <v>0</v>
      </c>
      <c r="R63" s="97"/>
    </row>
    <row r="64" spans="1:18" s="80" customFormat="1" x14ac:dyDescent="0.3">
      <c r="A64" s="96">
        <f>IF(F64="","", COUNTA($F$17:F64))</f>
        <v>37</v>
      </c>
      <c r="B64" s="71"/>
      <c r="C64" s="71"/>
      <c r="D64" s="28"/>
      <c r="E64" s="105" t="s">
        <v>98</v>
      </c>
      <c r="F64" s="100">
        <v>27.81</v>
      </c>
      <c r="G64" s="107">
        <v>0.1</v>
      </c>
      <c r="H64" s="103">
        <f t="shared" si="10"/>
        <v>30.590999999999998</v>
      </c>
      <c r="I64" s="108" t="s">
        <v>58</v>
      </c>
      <c r="J64" s="109" t="s">
        <v>42</v>
      </c>
      <c r="K64" s="109" t="s">
        <v>42</v>
      </c>
      <c r="L64" s="110">
        <v>0</v>
      </c>
      <c r="M64" s="90">
        <v>0</v>
      </c>
      <c r="N64" s="90">
        <v>0</v>
      </c>
      <c r="O64" s="90">
        <f t="shared" si="11"/>
        <v>0</v>
      </c>
      <c r="P64" s="90">
        <f t="shared" si="12"/>
        <v>0</v>
      </c>
      <c r="Q64" s="91">
        <f t="shared" si="13"/>
        <v>0</v>
      </c>
      <c r="R64" s="97"/>
    </row>
    <row r="65" spans="1:18" s="80" customFormat="1" x14ac:dyDescent="0.3">
      <c r="A65" s="81"/>
      <c r="B65" s="71"/>
      <c r="C65" s="71"/>
      <c r="D65" s="28"/>
      <c r="E65" s="106" t="s">
        <v>59</v>
      </c>
      <c r="F65" s="92"/>
      <c r="G65" s="92"/>
      <c r="H65" s="104"/>
      <c r="I65" s="92"/>
      <c r="J65" s="92"/>
      <c r="K65" s="93"/>
      <c r="L65" s="92"/>
      <c r="M65" s="93"/>
      <c r="N65" s="93"/>
      <c r="O65" s="93"/>
      <c r="P65" s="93"/>
      <c r="Q65" s="94"/>
      <c r="R65" s="98"/>
    </row>
    <row r="66" spans="1:18" s="80" customFormat="1" x14ac:dyDescent="0.3">
      <c r="A66" s="96">
        <f>IF(F66="","", COUNTA($F$17:F66))</f>
        <v>38</v>
      </c>
      <c r="B66" s="71"/>
      <c r="C66" s="71"/>
      <c r="D66" s="28"/>
      <c r="E66" s="105" t="s">
        <v>62</v>
      </c>
      <c r="F66" s="100">
        <v>3</v>
      </c>
      <c r="G66" s="95">
        <v>0</v>
      </c>
      <c r="H66" s="103">
        <f t="shared" ref="H66:H67" si="14">F66+G66*F66</f>
        <v>3</v>
      </c>
      <c r="I66" s="102" t="s">
        <v>56</v>
      </c>
      <c r="J66" s="109" t="s">
        <v>42</v>
      </c>
      <c r="K66" s="109" t="s">
        <v>42</v>
      </c>
      <c r="L66" s="110">
        <v>0</v>
      </c>
      <c r="M66" s="90">
        <v>0</v>
      </c>
      <c r="N66" s="90">
        <v>0</v>
      </c>
      <c r="O66" s="90">
        <f t="shared" ref="O66:O67" si="15">H66*M66</f>
        <v>0</v>
      </c>
      <c r="P66" s="90">
        <f t="shared" ref="P66:P67" si="16">H66*N66</f>
        <v>0</v>
      </c>
      <c r="Q66" s="91">
        <f t="shared" ref="Q66:Q67" si="17">O66+P66</f>
        <v>0</v>
      </c>
      <c r="R66" s="97"/>
    </row>
    <row r="67" spans="1:18" s="80" customFormat="1" x14ac:dyDescent="0.3">
      <c r="A67" s="96">
        <f>IF(F67="","", COUNTA($F$17:F67))</f>
        <v>39</v>
      </c>
      <c r="B67" s="71"/>
      <c r="C67" s="71"/>
      <c r="D67" s="28"/>
      <c r="E67" s="105" t="s">
        <v>63</v>
      </c>
      <c r="F67" s="100">
        <v>3</v>
      </c>
      <c r="G67" s="95">
        <v>0</v>
      </c>
      <c r="H67" s="103">
        <f t="shared" si="14"/>
        <v>3</v>
      </c>
      <c r="I67" s="102" t="s">
        <v>56</v>
      </c>
      <c r="J67" s="109" t="s">
        <v>42</v>
      </c>
      <c r="K67" s="109" t="s">
        <v>42</v>
      </c>
      <c r="L67" s="110">
        <v>0</v>
      </c>
      <c r="M67" s="90">
        <v>0</v>
      </c>
      <c r="N67" s="90">
        <v>0</v>
      </c>
      <c r="O67" s="90">
        <f t="shared" si="15"/>
        <v>0</v>
      </c>
      <c r="P67" s="90">
        <f t="shared" si="16"/>
        <v>0</v>
      </c>
      <c r="Q67" s="91">
        <f t="shared" si="17"/>
        <v>0</v>
      </c>
      <c r="R67" s="97"/>
    </row>
    <row r="68" spans="1:18" s="80" customFormat="1" x14ac:dyDescent="0.3">
      <c r="A68" s="81"/>
      <c r="B68" s="71"/>
      <c r="C68" s="71"/>
      <c r="D68" s="28"/>
      <c r="E68" s="106" t="s">
        <v>60</v>
      </c>
      <c r="F68" s="92"/>
      <c r="G68" s="92"/>
      <c r="H68" s="104"/>
      <c r="I68" s="92"/>
      <c r="J68" s="92"/>
      <c r="K68" s="93"/>
      <c r="L68" s="92"/>
      <c r="M68" s="93"/>
      <c r="N68" s="93"/>
      <c r="O68" s="93"/>
      <c r="P68" s="93"/>
      <c r="Q68" s="94"/>
      <c r="R68" s="98"/>
    </row>
    <row r="69" spans="1:18" s="80" customFormat="1" x14ac:dyDescent="0.3">
      <c r="A69" s="96">
        <f>IF(F69="","", COUNTA($F$17:F69))</f>
        <v>40</v>
      </c>
      <c r="B69" s="71"/>
      <c r="C69" s="71"/>
      <c r="D69" s="28"/>
      <c r="E69" s="105" t="s">
        <v>64</v>
      </c>
      <c r="F69" s="100">
        <v>2</v>
      </c>
      <c r="G69" s="95">
        <v>0</v>
      </c>
      <c r="H69" s="103">
        <f t="shared" ref="H69:H70" si="18">F69+G69*F69</f>
        <v>2</v>
      </c>
      <c r="I69" s="102" t="s">
        <v>56</v>
      </c>
      <c r="J69" s="109" t="s">
        <v>42</v>
      </c>
      <c r="K69" s="109" t="s">
        <v>42</v>
      </c>
      <c r="L69" s="110">
        <v>0</v>
      </c>
      <c r="M69" s="90">
        <v>0</v>
      </c>
      <c r="N69" s="90">
        <v>0</v>
      </c>
      <c r="O69" s="90">
        <f t="shared" ref="O69:O70" si="19">H69*M69</f>
        <v>0</v>
      </c>
      <c r="P69" s="90">
        <f t="shared" ref="P69:P70" si="20">H69*N69</f>
        <v>0</v>
      </c>
      <c r="Q69" s="91">
        <f t="shared" ref="Q69:Q70" si="21">O69+P69</f>
        <v>0</v>
      </c>
      <c r="R69" s="97"/>
    </row>
    <row r="70" spans="1:18" s="80" customFormat="1" x14ac:dyDescent="0.3">
      <c r="A70" s="96">
        <f>IF(F70="","", COUNTA($F$17:F70))</f>
        <v>41</v>
      </c>
      <c r="B70" s="71"/>
      <c r="C70" s="71"/>
      <c r="D70" s="28"/>
      <c r="E70" s="105" t="s">
        <v>65</v>
      </c>
      <c r="F70" s="100">
        <v>1</v>
      </c>
      <c r="G70" s="95">
        <v>0</v>
      </c>
      <c r="H70" s="103">
        <f t="shared" si="18"/>
        <v>1</v>
      </c>
      <c r="I70" s="102" t="s">
        <v>56</v>
      </c>
      <c r="J70" s="109" t="s">
        <v>42</v>
      </c>
      <c r="K70" s="109" t="s">
        <v>42</v>
      </c>
      <c r="L70" s="110">
        <v>0</v>
      </c>
      <c r="M70" s="90">
        <v>0</v>
      </c>
      <c r="N70" s="90">
        <v>0</v>
      </c>
      <c r="O70" s="90">
        <f t="shared" si="19"/>
        <v>0</v>
      </c>
      <c r="P70" s="90">
        <f t="shared" si="20"/>
        <v>0</v>
      </c>
      <c r="Q70" s="91">
        <f t="shared" si="21"/>
        <v>0</v>
      </c>
      <c r="R70" s="97"/>
    </row>
    <row r="71" spans="1:18" s="80" customFormat="1" x14ac:dyDescent="0.3">
      <c r="A71" s="81"/>
      <c r="B71" s="71"/>
      <c r="C71" s="71"/>
      <c r="D71" s="28"/>
      <c r="E71" s="106" t="s">
        <v>99</v>
      </c>
      <c r="F71" s="92"/>
      <c r="G71" s="92"/>
      <c r="H71" s="104"/>
      <c r="I71" s="92"/>
      <c r="J71" s="92"/>
      <c r="K71" s="93"/>
      <c r="L71" s="92"/>
      <c r="M71" s="93"/>
      <c r="N71" s="93"/>
      <c r="O71" s="93"/>
      <c r="P71" s="93"/>
      <c r="Q71" s="94"/>
      <c r="R71" s="98"/>
    </row>
    <row r="72" spans="1:18" s="80" customFormat="1" ht="46.8" x14ac:dyDescent="0.3">
      <c r="A72" s="96">
        <f>IF(F72="","", COUNTA($F$17:F72))</f>
        <v>42</v>
      </c>
      <c r="B72" s="71"/>
      <c r="C72" s="71"/>
      <c r="D72" s="28"/>
      <c r="E72" s="99" t="s">
        <v>100</v>
      </c>
      <c r="F72" s="100">
        <v>8</v>
      </c>
      <c r="G72" s="95">
        <v>0</v>
      </c>
      <c r="H72" s="103">
        <f t="shared" ref="H72:H78" si="22">F72+G72*F72</f>
        <v>8</v>
      </c>
      <c r="I72" s="102" t="s">
        <v>56</v>
      </c>
      <c r="J72" s="109" t="s">
        <v>42</v>
      </c>
      <c r="K72" s="109" t="s">
        <v>42</v>
      </c>
      <c r="L72" s="110">
        <v>0</v>
      </c>
      <c r="M72" s="90">
        <v>0</v>
      </c>
      <c r="N72" s="90">
        <v>0</v>
      </c>
      <c r="O72" s="90">
        <f t="shared" ref="O72:O78" si="23">H72*M72</f>
        <v>0</v>
      </c>
      <c r="P72" s="90">
        <f t="shared" ref="P72:P78" si="24">H72*N72</f>
        <v>0</v>
      </c>
      <c r="Q72" s="91">
        <f t="shared" ref="Q72:Q78" si="25">O72+P72</f>
        <v>0</v>
      </c>
      <c r="R72" s="97"/>
    </row>
    <row r="73" spans="1:18" s="80" customFormat="1" ht="46.8" x14ac:dyDescent="0.3">
      <c r="A73" s="96">
        <f>IF(F73="","", COUNTA($F$17:F73))</f>
        <v>43</v>
      </c>
      <c r="B73" s="71"/>
      <c r="C73" s="71"/>
      <c r="D73" s="28"/>
      <c r="E73" s="99" t="s">
        <v>101</v>
      </c>
      <c r="F73" s="100">
        <v>2</v>
      </c>
      <c r="G73" s="95">
        <v>0</v>
      </c>
      <c r="H73" s="103">
        <f t="shared" si="22"/>
        <v>2</v>
      </c>
      <c r="I73" s="102" t="s">
        <v>56</v>
      </c>
      <c r="J73" s="109" t="s">
        <v>42</v>
      </c>
      <c r="K73" s="109" t="s">
        <v>42</v>
      </c>
      <c r="L73" s="110">
        <v>0</v>
      </c>
      <c r="M73" s="90">
        <v>0</v>
      </c>
      <c r="N73" s="90">
        <v>0</v>
      </c>
      <c r="O73" s="90">
        <f t="shared" si="23"/>
        <v>0</v>
      </c>
      <c r="P73" s="90">
        <f t="shared" si="24"/>
        <v>0</v>
      </c>
      <c r="Q73" s="91">
        <f t="shared" si="25"/>
        <v>0</v>
      </c>
      <c r="R73" s="97"/>
    </row>
    <row r="74" spans="1:18" s="80" customFormat="1" ht="46.8" x14ac:dyDescent="0.3">
      <c r="A74" s="96">
        <f>IF(F74="","", COUNTA($F$17:F74))</f>
        <v>44</v>
      </c>
      <c r="B74" s="71"/>
      <c r="C74" s="71"/>
      <c r="D74" s="28"/>
      <c r="E74" s="99" t="s">
        <v>102</v>
      </c>
      <c r="F74" s="100">
        <v>1</v>
      </c>
      <c r="G74" s="95">
        <v>0</v>
      </c>
      <c r="H74" s="103">
        <f t="shared" si="22"/>
        <v>1</v>
      </c>
      <c r="I74" s="102" t="s">
        <v>56</v>
      </c>
      <c r="J74" s="109" t="s">
        <v>42</v>
      </c>
      <c r="K74" s="109" t="s">
        <v>42</v>
      </c>
      <c r="L74" s="110">
        <v>0</v>
      </c>
      <c r="M74" s="90">
        <v>0</v>
      </c>
      <c r="N74" s="90">
        <v>0</v>
      </c>
      <c r="O74" s="90">
        <f t="shared" si="23"/>
        <v>0</v>
      </c>
      <c r="P74" s="90">
        <f t="shared" si="24"/>
        <v>0</v>
      </c>
      <c r="Q74" s="91">
        <f t="shared" si="25"/>
        <v>0</v>
      </c>
      <c r="R74" s="97"/>
    </row>
    <row r="75" spans="1:18" s="80" customFormat="1" ht="46.8" x14ac:dyDescent="0.3">
      <c r="A75" s="96">
        <f>IF(F75="","", COUNTA($F$17:F75))</f>
        <v>45</v>
      </c>
      <c r="B75" s="71"/>
      <c r="C75" s="71"/>
      <c r="D75" s="28"/>
      <c r="E75" s="99" t="s">
        <v>103</v>
      </c>
      <c r="F75" s="100">
        <v>4</v>
      </c>
      <c r="G75" s="95">
        <v>0</v>
      </c>
      <c r="H75" s="103">
        <f t="shared" si="22"/>
        <v>4</v>
      </c>
      <c r="I75" s="102" t="s">
        <v>56</v>
      </c>
      <c r="J75" s="109" t="s">
        <v>42</v>
      </c>
      <c r="K75" s="109" t="s">
        <v>42</v>
      </c>
      <c r="L75" s="110">
        <v>0</v>
      </c>
      <c r="M75" s="90">
        <v>0</v>
      </c>
      <c r="N75" s="90">
        <v>0</v>
      </c>
      <c r="O75" s="90">
        <f t="shared" si="23"/>
        <v>0</v>
      </c>
      <c r="P75" s="90">
        <f t="shared" si="24"/>
        <v>0</v>
      </c>
      <c r="Q75" s="91">
        <f t="shared" si="25"/>
        <v>0</v>
      </c>
      <c r="R75" s="97"/>
    </row>
    <row r="76" spans="1:18" s="80" customFormat="1" ht="46.8" x14ac:dyDescent="0.3">
      <c r="A76" s="96">
        <f>IF(F76="","", COUNTA($F$17:F76))</f>
        <v>46</v>
      </c>
      <c r="B76" s="71"/>
      <c r="C76" s="71"/>
      <c r="D76" s="28"/>
      <c r="E76" s="99" t="s">
        <v>104</v>
      </c>
      <c r="F76" s="100">
        <v>2</v>
      </c>
      <c r="G76" s="95">
        <v>0</v>
      </c>
      <c r="H76" s="103">
        <f t="shared" si="22"/>
        <v>2</v>
      </c>
      <c r="I76" s="102" t="s">
        <v>56</v>
      </c>
      <c r="J76" s="109" t="s">
        <v>42</v>
      </c>
      <c r="K76" s="109" t="s">
        <v>42</v>
      </c>
      <c r="L76" s="110">
        <v>0</v>
      </c>
      <c r="M76" s="90">
        <v>0</v>
      </c>
      <c r="N76" s="90">
        <v>0</v>
      </c>
      <c r="O76" s="90">
        <f t="shared" si="23"/>
        <v>0</v>
      </c>
      <c r="P76" s="90">
        <f t="shared" si="24"/>
        <v>0</v>
      </c>
      <c r="Q76" s="91">
        <f t="shared" si="25"/>
        <v>0</v>
      </c>
      <c r="R76" s="97"/>
    </row>
    <row r="77" spans="1:18" s="80" customFormat="1" ht="46.8" x14ac:dyDescent="0.3">
      <c r="A77" s="96">
        <f>IF(F77="","", COUNTA($F$17:F77))</f>
        <v>47</v>
      </c>
      <c r="B77" s="71"/>
      <c r="C77" s="71"/>
      <c r="D77" s="28"/>
      <c r="E77" s="99" t="s">
        <v>105</v>
      </c>
      <c r="F77" s="100">
        <v>7</v>
      </c>
      <c r="G77" s="95">
        <v>0</v>
      </c>
      <c r="H77" s="103">
        <f t="shared" si="22"/>
        <v>7</v>
      </c>
      <c r="I77" s="102" t="s">
        <v>56</v>
      </c>
      <c r="J77" s="109" t="s">
        <v>42</v>
      </c>
      <c r="K77" s="109" t="s">
        <v>42</v>
      </c>
      <c r="L77" s="110">
        <v>0</v>
      </c>
      <c r="M77" s="90">
        <v>0</v>
      </c>
      <c r="N77" s="90">
        <v>0</v>
      </c>
      <c r="O77" s="90">
        <f t="shared" si="23"/>
        <v>0</v>
      </c>
      <c r="P77" s="90">
        <f t="shared" si="24"/>
        <v>0</v>
      </c>
      <c r="Q77" s="91">
        <f t="shared" si="25"/>
        <v>0</v>
      </c>
      <c r="R77" s="97"/>
    </row>
    <row r="78" spans="1:18" s="80" customFormat="1" ht="46.8" x14ac:dyDescent="0.3">
      <c r="A78" s="96">
        <f>IF(F78="","", COUNTA($F$17:F78))</f>
        <v>48</v>
      </c>
      <c r="B78" s="71"/>
      <c r="C78" s="71"/>
      <c r="D78" s="28"/>
      <c r="E78" s="99" t="s">
        <v>106</v>
      </c>
      <c r="F78" s="100">
        <v>7</v>
      </c>
      <c r="G78" s="95">
        <v>0</v>
      </c>
      <c r="H78" s="103">
        <f t="shared" si="22"/>
        <v>7</v>
      </c>
      <c r="I78" s="102" t="s">
        <v>56</v>
      </c>
      <c r="J78" s="109" t="s">
        <v>42</v>
      </c>
      <c r="K78" s="109" t="s">
        <v>42</v>
      </c>
      <c r="L78" s="110">
        <v>0</v>
      </c>
      <c r="M78" s="90">
        <v>0</v>
      </c>
      <c r="N78" s="90">
        <v>0</v>
      </c>
      <c r="O78" s="90">
        <f t="shared" si="23"/>
        <v>0</v>
      </c>
      <c r="P78" s="90">
        <f t="shared" si="24"/>
        <v>0</v>
      </c>
      <c r="Q78" s="91">
        <f t="shared" si="25"/>
        <v>0</v>
      </c>
      <c r="R78" s="97"/>
    </row>
    <row r="79" spans="1:18" s="80" customFormat="1" x14ac:dyDescent="0.3">
      <c r="A79" s="81"/>
      <c r="B79" s="71"/>
      <c r="C79" s="71"/>
      <c r="D79" s="28"/>
      <c r="E79" s="106" t="s">
        <v>107</v>
      </c>
      <c r="F79" s="92"/>
      <c r="G79" s="92"/>
      <c r="H79" s="104"/>
      <c r="I79" s="92"/>
      <c r="J79" s="92"/>
      <c r="K79" s="93"/>
      <c r="L79" s="92"/>
      <c r="M79" s="93"/>
      <c r="N79" s="93"/>
      <c r="O79" s="93"/>
      <c r="P79" s="93"/>
      <c r="Q79" s="94"/>
      <c r="R79" s="98"/>
    </row>
    <row r="80" spans="1:18" s="80" customFormat="1" ht="46.8" x14ac:dyDescent="0.3">
      <c r="A80" s="96">
        <f>IF(F80="","", COUNTA($F$17:F80))</f>
        <v>49</v>
      </c>
      <c r="B80" s="71"/>
      <c r="C80" s="71"/>
      <c r="D80" s="28"/>
      <c r="E80" s="99" t="s">
        <v>108</v>
      </c>
      <c r="F80" s="100">
        <v>1</v>
      </c>
      <c r="G80" s="95">
        <v>0</v>
      </c>
      <c r="H80" s="103">
        <f t="shared" ref="H80:H87" si="26">F80+G80*F80</f>
        <v>1</v>
      </c>
      <c r="I80" s="102" t="s">
        <v>56</v>
      </c>
      <c r="J80" s="109" t="s">
        <v>42</v>
      </c>
      <c r="K80" s="109" t="s">
        <v>42</v>
      </c>
      <c r="L80" s="110">
        <v>0</v>
      </c>
      <c r="M80" s="90">
        <v>0</v>
      </c>
      <c r="N80" s="90">
        <v>0</v>
      </c>
      <c r="O80" s="90">
        <f t="shared" ref="O80:O87" si="27">H80*M80</f>
        <v>0</v>
      </c>
      <c r="P80" s="90">
        <f t="shared" ref="P80:P87" si="28">H80*N80</f>
        <v>0</v>
      </c>
      <c r="Q80" s="91">
        <f t="shared" ref="Q80:Q87" si="29">O80+P80</f>
        <v>0</v>
      </c>
      <c r="R80" s="97"/>
    </row>
    <row r="81" spans="1:18" s="80" customFormat="1" ht="46.8" x14ac:dyDescent="0.3">
      <c r="A81" s="96">
        <f>IF(F81="","", COUNTA($F$17:F81))</f>
        <v>50</v>
      </c>
      <c r="B81" s="71"/>
      <c r="C81" s="71"/>
      <c r="D81" s="28"/>
      <c r="E81" s="99" t="s">
        <v>109</v>
      </c>
      <c r="F81" s="100">
        <v>1</v>
      </c>
      <c r="G81" s="95">
        <v>0</v>
      </c>
      <c r="H81" s="103">
        <f t="shared" si="26"/>
        <v>1</v>
      </c>
      <c r="I81" s="102" t="s">
        <v>56</v>
      </c>
      <c r="J81" s="109" t="s">
        <v>42</v>
      </c>
      <c r="K81" s="109" t="s">
        <v>42</v>
      </c>
      <c r="L81" s="110">
        <v>0</v>
      </c>
      <c r="M81" s="90">
        <v>0</v>
      </c>
      <c r="N81" s="90">
        <v>0</v>
      </c>
      <c r="O81" s="90">
        <f t="shared" si="27"/>
        <v>0</v>
      </c>
      <c r="P81" s="90">
        <f t="shared" si="28"/>
        <v>0</v>
      </c>
      <c r="Q81" s="91">
        <f t="shared" si="29"/>
        <v>0</v>
      </c>
      <c r="R81" s="97"/>
    </row>
    <row r="82" spans="1:18" s="80" customFormat="1" ht="46.8" x14ac:dyDescent="0.3">
      <c r="A82" s="96">
        <f>IF(F82="","", COUNTA($F$17:F82))</f>
        <v>51</v>
      </c>
      <c r="B82" s="71"/>
      <c r="C82" s="71"/>
      <c r="D82" s="28"/>
      <c r="E82" s="99" t="s">
        <v>110</v>
      </c>
      <c r="F82" s="100">
        <v>1</v>
      </c>
      <c r="G82" s="95">
        <v>0</v>
      </c>
      <c r="H82" s="103">
        <f t="shared" si="26"/>
        <v>1</v>
      </c>
      <c r="I82" s="102" t="s">
        <v>56</v>
      </c>
      <c r="J82" s="109" t="s">
        <v>42</v>
      </c>
      <c r="K82" s="109" t="s">
        <v>42</v>
      </c>
      <c r="L82" s="110">
        <v>0</v>
      </c>
      <c r="M82" s="90">
        <v>0</v>
      </c>
      <c r="N82" s="90">
        <v>0</v>
      </c>
      <c r="O82" s="90">
        <f t="shared" si="27"/>
        <v>0</v>
      </c>
      <c r="P82" s="90">
        <f t="shared" si="28"/>
        <v>0</v>
      </c>
      <c r="Q82" s="91">
        <f t="shared" si="29"/>
        <v>0</v>
      </c>
      <c r="R82" s="97"/>
    </row>
    <row r="83" spans="1:18" s="80" customFormat="1" ht="46.8" x14ac:dyDescent="0.3">
      <c r="A83" s="96">
        <f>IF(F83="","", COUNTA($F$17:F83))</f>
        <v>52</v>
      </c>
      <c r="B83" s="71"/>
      <c r="C83" s="71"/>
      <c r="D83" s="28"/>
      <c r="E83" s="99" t="s">
        <v>111</v>
      </c>
      <c r="F83" s="100">
        <v>1</v>
      </c>
      <c r="G83" s="95">
        <v>0</v>
      </c>
      <c r="H83" s="103">
        <f t="shared" si="26"/>
        <v>1</v>
      </c>
      <c r="I83" s="102" t="s">
        <v>56</v>
      </c>
      <c r="J83" s="109" t="s">
        <v>42</v>
      </c>
      <c r="K83" s="109" t="s">
        <v>42</v>
      </c>
      <c r="L83" s="110">
        <v>0</v>
      </c>
      <c r="M83" s="90">
        <v>0</v>
      </c>
      <c r="N83" s="90">
        <v>0</v>
      </c>
      <c r="O83" s="90">
        <f t="shared" si="27"/>
        <v>0</v>
      </c>
      <c r="P83" s="90">
        <f t="shared" si="28"/>
        <v>0</v>
      </c>
      <c r="Q83" s="91">
        <f t="shared" si="29"/>
        <v>0</v>
      </c>
      <c r="R83" s="97"/>
    </row>
    <row r="84" spans="1:18" s="80" customFormat="1" ht="46.8" x14ac:dyDescent="0.3">
      <c r="A84" s="96">
        <f>IF(F84="","", COUNTA($F$17:F84))</f>
        <v>53</v>
      </c>
      <c r="B84" s="71"/>
      <c r="C84" s="71"/>
      <c r="D84" s="28"/>
      <c r="E84" s="99" t="s">
        <v>112</v>
      </c>
      <c r="F84" s="100">
        <v>2</v>
      </c>
      <c r="G84" s="95">
        <v>0</v>
      </c>
      <c r="H84" s="103">
        <f t="shared" si="26"/>
        <v>2</v>
      </c>
      <c r="I84" s="102" t="s">
        <v>56</v>
      </c>
      <c r="J84" s="109" t="s">
        <v>42</v>
      </c>
      <c r="K84" s="109" t="s">
        <v>42</v>
      </c>
      <c r="L84" s="110">
        <v>0</v>
      </c>
      <c r="M84" s="90">
        <v>0</v>
      </c>
      <c r="N84" s="90">
        <v>0</v>
      </c>
      <c r="O84" s="90">
        <f t="shared" si="27"/>
        <v>0</v>
      </c>
      <c r="P84" s="90">
        <f t="shared" si="28"/>
        <v>0</v>
      </c>
      <c r="Q84" s="91">
        <f t="shared" si="29"/>
        <v>0</v>
      </c>
      <c r="R84" s="97"/>
    </row>
    <row r="85" spans="1:18" s="80" customFormat="1" ht="46.8" x14ac:dyDescent="0.3">
      <c r="A85" s="96">
        <f>IF(F85="","", COUNTA($F$17:F85))</f>
        <v>54</v>
      </c>
      <c r="B85" s="71"/>
      <c r="C85" s="71"/>
      <c r="D85" s="28"/>
      <c r="E85" s="99" t="s">
        <v>113</v>
      </c>
      <c r="F85" s="100">
        <v>1</v>
      </c>
      <c r="G85" s="95">
        <v>0</v>
      </c>
      <c r="H85" s="103">
        <f t="shared" si="26"/>
        <v>1</v>
      </c>
      <c r="I85" s="102" t="s">
        <v>56</v>
      </c>
      <c r="J85" s="109" t="s">
        <v>42</v>
      </c>
      <c r="K85" s="109" t="s">
        <v>42</v>
      </c>
      <c r="L85" s="110">
        <v>0</v>
      </c>
      <c r="M85" s="90">
        <v>0</v>
      </c>
      <c r="N85" s="90">
        <v>0</v>
      </c>
      <c r="O85" s="90">
        <f t="shared" si="27"/>
        <v>0</v>
      </c>
      <c r="P85" s="90">
        <f t="shared" si="28"/>
        <v>0</v>
      </c>
      <c r="Q85" s="91">
        <f t="shared" si="29"/>
        <v>0</v>
      </c>
      <c r="R85" s="97"/>
    </row>
    <row r="86" spans="1:18" s="80" customFormat="1" ht="46.8" x14ac:dyDescent="0.3">
      <c r="A86" s="96">
        <f>IF(F86="","", COUNTA($F$17:F86))</f>
        <v>55</v>
      </c>
      <c r="B86" s="71"/>
      <c r="C86" s="71"/>
      <c r="D86" s="28"/>
      <c r="E86" s="99" t="s">
        <v>114</v>
      </c>
      <c r="F86" s="100">
        <v>1</v>
      </c>
      <c r="G86" s="95">
        <v>0</v>
      </c>
      <c r="H86" s="103">
        <f t="shared" si="26"/>
        <v>1</v>
      </c>
      <c r="I86" s="102" t="s">
        <v>56</v>
      </c>
      <c r="J86" s="109" t="s">
        <v>42</v>
      </c>
      <c r="K86" s="109" t="s">
        <v>42</v>
      </c>
      <c r="L86" s="110">
        <v>0</v>
      </c>
      <c r="M86" s="90">
        <v>0</v>
      </c>
      <c r="N86" s="90">
        <v>0</v>
      </c>
      <c r="O86" s="90">
        <f t="shared" si="27"/>
        <v>0</v>
      </c>
      <c r="P86" s="90">
        <f t="shared" si="28"/>
        <v>0</v>
      </c>
      <c r="Q86" s="91">
        <f t="shared" si="29"/>
        <v>0</v>
      </c>
      <c r="R86" s="97"/>
    </row>
    <row r="87" spans="1:18" s="80" customFormat="1" ht="46.8" x14ac:dyDescent="0.3">
      <c r="A87" s="96">
        <f>IF(F87="","", COUNTA($F$17:F87))</f>
        <v>56</v>
      </c>
      <c r="B87" s="71"/>
      <c r="C87" s="71"/>
      <c r="D87" s="28"/>
      <c r="E87" s="99" t="s">
        <v>115</v>
      </c>
      <c r="F87" s="100">
        <v>2</v>
      </c>
      <c r="G87" s="95">
        <v>0</v>
      </c>
      <c r="H87" s="103">
        <f t="shared" si="26"/>
        <v>2</v>
      </c>
      <c r="I87" s="102" t="s">
        <v>56</v>
      </c>
      <c r="J87" s="109" t="s">
        <v>42</v>
      </c>
      <c r="K87" s="109" t="s">
        <v>42</v>
      </c>
      <c r="L87" s="110">
        <v>0</v>
      </c>
      <c r="M87" s="90">
        <v>0</v>
      </c>
      <c r="N87" s="90">
        <v>0</v>
      </c>
      <c r="O87" s="90">
        <f t="shared" si="27"/>
        <v>0</v>
      </c>
      <c r="P87" s="90">
        <f t="shared" si="28"/>
        <v>0</v>
      </c>
      <c r="Q87" s="91">
        <f t="shared" si="29"/>
        <v>0</v>
      </c>
      <c r="R87" s="97"/>
    </row>
    <row r="88" spans="1:18" s="80" customFormat="1" x14ac:dyDescent="0.3">
      <c r="A88" s="81"/>
      <c r="B88" s="71"/>
      <c r="C88" s="71"/>
      <c r="D88" s="28"/>
      <c r="E88" s="106" t="s">
        <v>116</v>
      </c>
      <c r="F88" s="92"/>
      <c r="G88" s="92"/>
      <c r="H88" s="104"/>
      <c r="I88" s="92"/>
      <c r="J88" s="92"/>
      <c r="K88" s="93"/>
      <c r="L88" s="92"/>
      <c r="M88" s="93"/>
      <c r="N88" s="93"/>
      <c r="O88" s="93"/>
      <c r="P88" s="93"/>
      <c r="Q88" s="94"/>
      <c r="R88" s="98"/>
    </row>
    <row r="89" spans="1:18" s="80" customFormat="1" ht="62.4" x14ac:dyDescent="0.3">
      <c r="A89" s="96">
        <f>IF(F89="","", COUNTA($F$17:F89))</f>
        <v>57</v>
      </c>
      <c r="B89" s="71"/>
      <c r="C89" s="71"/>
      <c r="D89" s="28"/>
      <c r="E89" s="99" t="s">
        <v>117</v>
      </c>
      <c r="F89" s="100">
        <v>1</v>
      </c>
      <c r="G89" s="95">
        <v>0</v>
      </c>
      <c r="H89" s="103">
        <f t="shared" ref="H89:H91" si="30">F89+G89*F89</f>
        <v>1</v>
      </c>
      <c r="I89" s="102" t="s">
        <v>56</v>
      </c>
      <c r="J89" s="109" t="s">
        <v>42</v>
      </c>
      <c r="K89" s="109" t="s">
        <v>42</v>
      </c>
      <c r="L89" s="110">
        <v>0</v>
      </c>
      <c r="M89" s="90">
        <v>0</v>
      </c>
      <c r="N89" s="90">
        <v>0</v>
      </c>
      <c r="O89" s="90">
        <f t="shared" ref="O89:O91" si="31">H89*M89</f>
        <v>0</v>
      </c>
      <c r="P89" s="90">
        <f t="shared" ref="P89:P91" si="32">H89*N89</f>
        <v>0</v>
      </c>
      <c r="Q89" s="91">
        <f t="shared" ref="Q89:Q91" si="33">O89+P89</f>
        <v>0</v>
      </c>
      <c r="R89" s="97"/>
    </row>
    <row r="90" spans="1:18" s="80" customFormat="1" ht="62.4" x14ac:dyDescent="0.3">
      <c r="A90" s="96">
        <f>IF(F90="","", COUNTA($F$17:F90))</f>
        <v>58</v>
      </c>
      <c r="B90" s="71"/>
      <c r="C90" s="71"/>
      <c r="D90" s="28"/>
      <c r="E90" s="99" t="s">
        <v>118</v>
      </c>
      <c r="F90" s="100">
        <v>1</v>
      </c>
      <c r="G90" s="95">
        <v>0</v>
      </c>
      <c r="H90" s="103">
        <f t="shared" si="30"/>
        <v>1</v>
      </c>
      <c r="I90" s="102" t="s">
        <v>56</v>
      </c>
      <c r="J90" s="109" t="s">
        <v>42</v>
      </c>
      <c r="K90" s="109" t="s">
        <v>42</v>
      </c>
      <c r="L90" s="110">
        <v>0</v>
      </c>
      <c r="M90" s="90">
        <v>0</v>
      </c>
      <c r="N90" s="90">
        <v>0</v>
      </c>
      <c r="O90" s="90">
        <f t="shared" si="31"/>
        <v>0</v>
      </c>
      <c r="P90" s="90">
        <f t="shared" si="32"/>
        <v>0</v>
      </c>
      <c r="Q90" s="91">
        <f t="shared" si="33"/>
        <v>0</v>
      </c>
      <c r="R90" s="97"/>
    </row>
    <row r="91" spans="1:18" s="80" customFormat="1" ht="62.4" x14ac:dyDescent="0.3">
      <c r="A91" s="96">
        <f>IF(F91="","", COUNTA($F$17:F91))</f>
        <v>59</v>
      </c>
      <c r="B91" s="71"/>
      <c r="C91" s="71"/>
      <c r="D91" s="28"/>
      <c r="E91" s="99" t="s">
        <v>119</v>
      </c>
      <c r="F91" s="100">
        <v>1</v>
      </c>
      <c r="G91" s="95">
        <v>0</v>
      </c>
      <c r="H91" s="103">
        <f t="shared" si="30"/>
        <v>1</v>
      </c>
      <c r="I91" s="102" t="s">
        <v>56</v>
      </c>
      <c r="J91" s="109" t="s">
        <v>42</v>
      </c>
      <c r="K91" s="109" t="s">
        <v>42</v>
      </c>
      <c r="L91" s="110">
        <v>0</v>
      </c>
      <c r="M91" s="90">
        <v>0</v>
      </c>
      <c r="N91" s="90">
        <v>0</v>
      </c>
      <c r="O91" s="90">
        <f t="shared" si="31"/>
        <v>0</v>
      </c>
      <c r="P91" s="90">
        <f t="shared" si="32"/>
        <v>0</v>
      </c>
      <c r="Q91" s="91">
        <f t="shared" si="33"/>
        <v>0</v>
      </c>
      <c r="R91" s="97"/>
    </row>
    <row r="92" spans="1:18" s="80" customFormat="1" x14ac:dyDescent="0.3">
      <c r="A92" s="81"/>
      <c r="B92" s="71"/>
      <c r="C92" s="71"/>
      <c r="D92" s="28"/>
      <c r="E92" s="106" t="s">
        <v>120</v>
      </c>
      <c r="F92" s="92"/>
      <c r="G92" s="92"/>
      <c r="H92" s="104"/>
      <c r="I92" s="92"/>
      <c r="J92" s="92"/>
      <c r="K92" s="93"/>
      <c r="L92" s="92"/>
      <c r="M92" s="93"/>
      <c r="N92" s="93"/>
      <c r="O92" s="93"/>
      <c r="P92" s="93"/>
      <c r="Q92" s="94"/>
      <c r="R92" s="98"/>
    </row>
    <row r="93" spans="1:18" s="80" customFormat="1" ht="78" x14ac:dyDescent="0.3">
      <c r="A93" s="96">
        <f>IF(F93="","", COUNTA($F$17:F93))</f>
        <v>60</v>
      </c>
      <c r="B93" s="71"/>
      <c r="C93" s="71"/>
      <c r="D93" s="28"/>
      <c r="E93" s="99" t="s">
        <v>121</v>
      </c>
      <c r="F93" s="100">
        <v>8</v>
      </c>
      <c r="G93" s="95">
        <v>0</v>
      </c>
      <c r="H93" s="103">
        <f t="shared" ref="H93:H96" si="34">F93+G93*F93</f>
        <v>8</v>
      </c>
      <c r="I93" s="102" t="s">
        <v>56</v>
      </c>
      <c r="J93" s="109" t="s">
        <v>42</v>
      </c>
      <c r="K93" s="109" t="s">
        <v>42</v>
      </c>
      <c r="L93" s="110">
        <v>0</v>
      </c>
      <c r="M93" s="90">
        <v>0</v>
      </c>
      <c r="N93" s="90">
        <v>0</v>
      </c>
      <c r="O93" s="90">
        <f t="shared" ref="O93:O96" si="35">H93*M93</f>
        <v>0</v>
      </c>
      <c r="P93" s="90">
        <f t="shared" ref="P93:P96" si="36">H93*N93</f>
        <v>0</v>
      </c>
      <c r="Q93" s="91">
        <f t="shared" ref="Q93:Q96" si="37">O93+P93</f>
        <v>0</v>
      </c>
      <c r="R93" s="97"/>
    </row>
    <row r="94" spans="1:18" s="80" customFormat="1" ht="78" x14ac:dyDescent="0.3">
      <c r="A94" s="96">
        <f>IF(F94="","", COUNTA($F$17:F94))</f>
        <v>61</v>
      </c>
      <c r="B94" s="71"/>
      <c r="C94" s="71"/>
      <c r="D94" s="28"/>
      <c r="E94" s="99" t="s">
        <v>122</v>
      </c>
      <c r="F94" s="100">
        <v>5</v>
      </c>
      <c r="G94" s="95">
        <v>0</v>
      </c>
      <c r="H94" s="103">
        <f t="shared" si="34"/>
        <v>5</v>
      </c>
      <c r="I94" s="102" t="s">
        <v>56</v>
      </c>
      <c r="J94" s="109" t="s">
        <v>42</v>
      </c>
      <c r="K94" s="109" t="s">
        <v>42</v>
      </c>
      <c r="L94" s="110">
        <v>0</v>
      </c>
      <c r="M94" s="90">
        <v>0</v>
      </c>
      <c r="N94" s="90">
        <v>0</v>
      </c>
      <c r="O94" s="90">
        <f t="shared" si="35"/>
        <v>0</v>
      </c>
      <c r="P94" s="90">
        <f t="shared" si="36"/>
        <v>0</v>
      </c>
      <c r="Q94" s="91">
        <f t="shared" si="37"/>
        <v>0</v>
      </c>
      <c r="R94" s="97"/>
    </row>
    <row r="95" spans="1:18" s="80" customFormat="1" ht="78" x14ac:dyDescent="0.3">
      <c r="A95" s="96">
        <f>IF(F95="","", COUNTA($F$17:F95))</f>
        <v>62</v>
      </c>
      <c r="B95" s="71"/>
      <c r="C95" s="71"/>
      <c r="D95" s="28"/>
      <c r="E95" s="99" t="s">
        <v>123</v>
      </c>
      <c r="F95" s="100">
        <v>1</v>
      </c>
      <c r="G95" s="95">
        <v>0</v>
      </c>
      <c r="H95" s="103">
        <f t="shared" si="34"/>
        <v>1</v>
      </c>
      <c r="I95" s="102" t="s">
        <v>56</v>
      </c>
      <c r="J95" s="109" t="s">
        <v>42</v>
      </c>
      <c r="K95" s="109" t="s">
        <v>42</v>
      </c>
      <c r="L95" s="110">
        <v>0</v>
      </c>
      <c r="M95" s="90">
        <v>0</v>
      </c>
      <c r="N95" s="90">
        <v>0</v>
      </c>
      <c r="O95" s="90">
        <f t="shared" si="35"/>
        <v>0</v>
      </c>
      <c r="P95" s="90">
        <f t="shared" si="36"/>
        <v>0</v>
      </c>
      <c r="Q95" s="91">
        <f t="shared" si="37"/>
        <v>0</v>
      </c>
      <c r="R95" s="97"/>
    </row>
    <row r="96" spans="1:18" s="80" customFormat="1" ht="78" x14ac:dyDescent="0.3">
      <c r="A96" s="96">
        <f>IF(F96="","", COUNTA($F$17:F96))</f>
        <v>63</v>
      </c>
      <c r="B96" s="71"/>
      <c r="C96" s="71"/>
      <c r="D96" s="28"/>
      <c r="E96" s="99" t="s">
        <v>124</v>
      </c>
      <c r="F96" s="100">
        <v>1</v>
      </c>
      <c r="G96" s="95">
        <v>0</v>
      </c>
      <c r="H96" s="103">
        <f t="shared" si="34"/>
        <v>1</v>
      </c>
      <c r="I96" s="102" t="s">
        <v>56</v>
      </c>
      <c r="J96" s="109" t="s">
        <v>42</v>
      </c>
      <c r="K96" s="109" t="s">
        <v>42</v>
      </c>
      <c r="L96" s="110">
        <v>0</v>
      </c>
      <c r="M96" s="90">
        <v>0</v>
      </c>
      <c r="N96" s="90">
        <v>0</v>
      </c>
      <c r="O96" s="90">
        <f t="shared" si="35"/>
        <v>0</v>
      </c>
      <c r="P96" s="90">
        <f t="shared" si="36"/>
        <v>0</v>
      </c>
      <c r="Q96" s="91">
        <f t="shared" si="37"/>
        <v>0</v>
      </c>
      <c r="R96" s="97"/>
    </row>
    <row r="97" spans="1:18" s="80" customFormat="1" x14ac:dyDescent="0.3">
      <c r="A97" s="81"/>
      <c r="B97" s="71"/>
      <c r="C97" s="71"/>
      <c r="D97" s="28"/>
      <c r="E97" s="106" t="s">
        <v>125</v>
      </c>
      <c r="F97" s="92"/>
      <c r="G97" s="92"/>
      <c r="H97" s="104"/>
      <c r="I97" s="92"/>
      <c r="J97" s="92"/>
      <c r="K97" s="93"/>
      <c r="L97" s="92"/>
      <c r="M97" s="93"/>
      <c r="N97" s="93"/>
      <c r="O97" s="93"/>
      <c r="P97" s="93"/>
      <c r="Q97" s="94"/>
      <c r="R97" s="98"/>
    </row>
    <row r="98" spans="1:18" s="80" customFormat="1" ht="62.4" x14ac:dyDescent="0.3">
      <c r="A98" s="96">
        <f>IF(F98="","", COUNTA($F$17:F98))</f>
        <v>64</v>
      </c>
      <c r="B98" s="71"/>
      <c r="C98" s="71"/>
      <c r="D98" s="28"/>
      <c r="E98" s="99" t="s">
        <v>126</v>
      </c>
      <c r="F98" s="100">
        <v>10</v>
      </c>
      <c r="G98" s="95">
        <v>0</v>
      </c>
      <c r="H98" s="103">
        <f>F98+G98*F98</f>
        <v>10</v>
      </c>
      <c r="I98" s="102" t="s">
        <v>56</v>
      </c>
      <c r="J98" s="109" t="s">
        <v>42</v>
      </c>
      <c r="K98" s="109" t="s">
        <v>42</v>
      </c>
      <c r="L98" s="110">
        <v>0</v>
      </c>
      <c r="M98" s="90">
        <v>0</v>
      </c>
      <c r="N98" s="90">
        <v>0</v>
      </c>
      <c r="O98" s="90">
        <f>H98*M98</f>
        <v>0</v>
      </c>
      <c r="P98" s="90">
        <f>H98*N98</f>
        <v>0</v>
      </c>
      <c r="Q98" s="91">
        <f>O98+P98</f>
        <v>0</v>
      </c>
      <c r="R98" s="97"/>
    </row>
    <row r="99" spans="1:18" s="80" customFormat="1" x14ac:dyDescent="0.3">
      <c r="A99" s="81"/>
      <c r="B99" s="71"/>
      <c r="C99" s="71"/>
      <c r="D99" s="28"/>
      <c r="E99" s="106" t="s">
        <v>127</v>
      </c>
      <c r="F99" s="92"/>
      <c r="G99" s="92"/>
      <c r="H99" s="104"/>
      <c r="I99" s="92"/>
      <c r="J99" s="92"/>
      <c r="K99" s="93"/>
      <c r="L99" s="92"/>
      <c r="M99" s="93"/>
      <c r="N99" s="93"/>
      <c r="O99" s="93"/>
      <c r="P99" s="93"/>
      <c r="Q99" s="94"/>
      <c r="R99" s="98"/>
    </row>
    <row r="100" spans="1:18" s="80" customFormat="1" ht="62.4" x14ac:dyDescent="0.3">
      <c r="A100" s="96">
        <f>IF(F100="","", COUNTA($F$17:F100))</f>
        <v>65</v>
      </c>
      <c r="B100" s="71"/>
      <c r="C100" s="71"/>
      <c r="D100" s="28"/>
      <c r="E100" s="99" t="s">
        <v>128</v>
      </c>
      <c r="F100" s="100">
        <v>1</v>
      </c>
      <c r="G100" s="95">
        <v>0</v>
      </c>
      <c r="H100" s="103">
        <f t="shared" ref="H100:H105" si="38">F100+G100*F100</f>
        <v>1</v>
      </c>
      <c r="I100" s="102" t="s">
        <v>56</v>
      </c>
      <c r="J100" s="109" t="s">
        <v>42</v>
      </c>
      <c r="K100" s="109" t="s">
        <v>42</v>
      </c>
      <c r="L100" s="110">
        <v>0</v>
      </c>
      <c r="M100" s="90">
        <v>0</v>
      </c>
      <c r="N100" s="90">
        <v>0</v>
      </c>
      <c r="O100" s="90">
        <f t="shared" ref="O100:O105" si="39">H100*M100</f>
        <v>0</v>
      </c>
      <c r="P100" s="90">
        <f t="shared" ref="P100:P105" si="40">H100*N100</f>
        <v>0</v>
      </c>
      <c r="Q100" s="91">
        <f t="shared" ref="Q100:Q105" si="41">O100+P100</f>
        <v>0</v>
      </c>
      <c r="R100" s="97"/>
    </row>
    <row r="101" spans="1:18" s="80" customFormat="1" ht="62.4" x14ac:dyDescent="0.3">
      <c r="A101" s="96">
        <f>IF(F101="","", COUNTA($F$17:F101))</f>
        <v>66</v>
      </c>
      <c r="B101" s="71"/>
      <c r="C101" s="71"/>
      <c r="D101" s="28"/>
      <c r="E101" s="99" t="s">
        <v>129</v>
      </c>
      <c r="F101" s="100">
        <v>1</v>
      </c>
      <c r="G101" s="95">
        <v>0</v>
      </c>
      <c r="H101" s="103">
        <f t="shared" si="38"/>
        <v>1</v>
      </c>
      <c r="I101" s="102" t="s">
        <v>56</v>
      </c>
      <c r="J101" s="109" t="s">
        <v>42</v>
      </c>
      <c r="K101" s="109" t="s">
        <v>42</v>
      </c>
      <c r="L101" s="110">
        <v>0</v>
      </c>
      <c r="M101" s="90">
        <v>0</v>
      </c>
      <c r="N101" s="90">
        <v>0</v>
      </c>
      <c r="O101" s="90">
        <f t="shared" si="39"/>
        <v>0</v>
      </c>
      <c r="P101" s="90">
        <f t="shared" si="40"/>
        <v>0</v>
      </c>
      <c r="Q101" s="91">
        <f t="shared" si="41"/>
        <v>0</v>
      </c>
      <c r="R101" s="97"/>
    </row>
    <row r="102" spans="1:18" s="80" customFormat="1" ht="62.4" x14ac:dyDescent="0.3">
      <c r="A102" s="96">
        <f>IF(F102="","", COUNTA($F$17:F102))</f>
        <v>67</v>
      </c>
      <c r="B102" s="71"/>
      <c r="C102" s="71"/>
      <c r="D102" s="28"/>
      <c r="E102" s="99" t="s">
        <v>130</v>
      </c>
      <c r="F102" s="100">
        <v>1</v>
      </c>
      <c r="G102" s="95">
        <v>0</v>
      </c>
      <c r="H102" s="103">
        <f t="shared" si="38"/>
        <v>1</v>
      </c>
      <c r="I102" s="102" t="s">
        <v>56</v>
      </c>
      <c r="J102" s="109" t="s">
        <v>42</v>
      </c>
      <c r="K102" s="109" t="s">
        <v>42</v>
      </c>
      <c r="L102" s="110">
        <v>0</v>
      </c>
      <c r="M102" s="90">
        <v>0</v>
      </c>
      <c r="N102" s="90">
        <v>0</v>
      </c>
      <c r="O102" s="90">
        <f t="shared" si="39"/>
        <v>0</v>
      </c>
      <c r="P102" s="90">
        <f t="shared" si="40"/>
        <v>0</v>
      </c>
      <c r="Q102" s="91">
        <f t="shared" si="41"/>
        <v>0</v>
      </c>
      <c r="R102" s="97"/>
    </row>
    <row r="103" spans="1:18" s="80" customFormat="1" ht="62.4" x14ac:dyDescent="0.3">
      <c r="A103" s="96">
        <f>IF(F103="","", COUNTA($F$17:F103))</f>
        <v>68</v>
      </c>
      <c r="B103" s="71"/>
      <c r="C103" s="71"/>
      <c r="D103" s="28"/>
      <c r="E103" s="99" t="s">
        <v>131</v>
      </c>
      <c r="F103" s="100">
        <v>1</v>
      </c>
      <c r="G103" s="95">
        <v>0</v>
      </c>
      <c r="H103" s="103">
        <f t="shared" si="38"/>
        <v>1</v>
      </c>
      <c r="I103" s="102" t="s">
        <v>56</v>
      </c>
      <c r="J103" s="109" t="s">
        <v>42</v>
      </c>
      <c r="K103" s="109" t="s">
        <v>42</v>
      </c>
      <c r="L103" s="110">
        <v>0</v>
      </c>
      <c r="M103" s="90">
        <v>0</v>
      </c>
      <c r="N103" s="90">
        <v>0</v>
      </c>
      <c r="O103" s="90">
        <f t="shared" si="39"/>
        <v>0</v>
      </c>
      <c r="P103" s="90">
        <f t="shared" si="40"/>
        <v>0</v>
      </c>
      <c r="Q103" s="91">
        <f t="shared" si="41"/>
        <v>0</v>
      </c>
      <c r="R103" s="97"/>
    </row>
    <row r="104" spans="1:18" s="80" customFormat="1" ht="62.4" x14ac:dyDescent="0.3">
      <c r="A104" s="96">
        <f>IF(F104="","", COUNTA($F$17:F104))</f>
        <v>69</v>
      </c>
      <c r="B104" s="71"/>
      <c r="C104" s="71"/>
      <c r="D104" s="28"/>
      <c r="E104" s="99" t="s">
        <v>132</v>
      </c>
      <c r="F104" s="100">
        <v>1</v>
      </c>
      <c r="G104" s="95">
        <v>0</v>
      </c>
      <c r="H104" s="103">
        <f t="shared" si="38"/>
        <v>1</v>
      </c>
      <c r="I104" s="102" t="s">
        <v>56</v>
      </c>
      <c r="J104" s="109" t="s">
        <v>42</v>
      </c>
      <c r="K104" s="109" t="s">
        <v>42</v>
      </c>
      <c r="L104" s="110">
        <v>0</v>
      </c>
      <c r="M104" s="90">
        <v>0</v>
      </c>
      <c r="N104" s="90">
        <v>0</v>
      </c>
      <c r="O104" s="90">
        <f t="shared" si="39"/>
        <v>0</v>
      </c>
      <c r="P104" s="90">
        <f t="shared" si="40"/>
        <v>0</v>
      </c>
      <c r="Q104" s="91">
        <f t="shared" si="41"/>
        <v>0</v>
      </c>
      <c r="R104" s="97"/>
    </row>
    <row r="105" spans="1:18" s="80" customFormat="1" ht="62.4" x14ac:dyDescent="0.3">
      <c r="A105" s="96">
        <f>IF(F105="","", COUNTA($F$17:F105))</f>
        <v>70</v>
      </c>
      <c r="B105" s="71"/>
      <c r="C105" s="71"/>
      <c r="D105" s="28"/>
      <c r="E105" s="99" t="s">
        <v>133</v>
      </c>
      <c r="F105" s="100">
        <v>1</v>
      </c>
      <c r="G105" s="95">
        <v>0</v>
      </c>
      <c r="H105" s="103">
        <f t="shared" si="38"/>
        <v>1</v>
      </c>
      <c r="I105" s="102" t="s">
        <v>56</v>
      </c>
      <c r="J105" s="109" t="s">
        <v>42</v>
      </c>
      <c r="K105" s="109" t="s">
        <v>42</v>
      </c>
      <c r="L105" s="110">
        <v>0</v>
      </c>
      <c r="M105" s="90">
        <v>0</v>
      </c>
      <c r="N105" s="90">
        <v>0</v>
      </c>
      <c r="O105" s="90">
        <f t="shared" si="39"/>
        <v>0</v>
      </c>
      <c r="P105" s="90">
        <f t="shared" si="40"/>
        <v>0</v>
      </c>
      <c r="Q105" s="91">
        <f t="shared" si="41"/>
        <v>0</v>
      </c>
      <c r="R105" s="97"/>
    </row>
    <row r="106" spans="1:18" s="80" customFormat="1" x14ac:dyDescent="0.3">
      <c r="A106" s="81"/>
      <c r="B106" s="71"/>
      <c r="C106" s="71"/>
      <c r="D106" s="28"/>
      <c r="E106" s="106" t="s">
        <v>134</v>
      </c>
      <c r="F106" s="92"/>
      <c r="G106" s="92"/>
      <c r="H106" s="104"/>
      <c r="I106" s="92"/>
      <c r="J106" s="92"/>
      <c r="K106" s="93"/>
      <c r="L106" s="92"/>
      <c r="M106" s="93"/>
      <c r="N106" s="93"/>
      <c r="O106" s="93"/>
      <c r="P106" s="93"/>
      <c r="Q106" s="94"/>
      <c r="R106" s="98"/>
    </row>
    <row r="107" spans="1:18" s="80" customFormat="1" ht="78" x14ac:dyDescent="0.3">
      <c r="A107" s="96">
        <f>IF(F107="","", COUNTA($F$17:F107))</f>
        <v>71</v>
      </c>
      <c r="B107" s="71"/>
      <c r="C107" s="71"/>
      <c r="D107" s="28"/>
      <c r="E107" s="99" t="s">
        <v>135</v>
      </c>
      <c r="F107" s="100">
        <v>1</v>
      </c>
      <c r="G107" s="95">
        <v>0</v>
      </c>
      <c r="H107" s="103">
        <f t="shared" ref="H107:H114" si="42">F107+G107*F107</f>
        <v>1</v>
      </c>
      <c r="I107" s="102" t="s">
        <v>56</v>
      </c>
      <c r="J107" s="109" t="s">
        <v>42</v>
      </c>
      <c r="K107" s="109" t="s">
        <v>42</v>
      </c>
      <c r="L107" s="110">
        <v>0</v>
      </c>
      <c r="M107" s="90">
        <v>0</v>
      </c>
      <c r="N107" s="90">
        <v>0</v>
      </c>
      <c r="O107" s="90">
        <f t="shared" ref="O107:O114" si="43">H107*M107</f>
        <v>0</v>
      </c>
      <c r="P107" s="90">
        <f t="shared" ref="P107:P114" si="44">H107*N107</f>
        <v>0</v>
      </c>
      <c r="Q107" s="91">
        <f t="shared" ref="Q107:Q114" si="45">O107+P107</f>
        <v>0</v>
      </c>
      <c r="R107" s="97"/>
    </row>
    <row r="108" spans="1:18" s="80" customFormat="1" ht="78" x14ac:dyDescent="0.3">
      <c r="A108" s="96">
        <f>IF(F108="","", COUNTA($F$17:F108))</f>
        <v>72</v>
      </c>
      <c r="B108" s="71"/>
      <c r="C108" s="71"/>
      <c r="D108" s="28"/>
      <c r="E108" s="99" t="s">
        <v>136</v>
      </c>
      <c r="F108" s="100">
        <v>1</v>
      </c>
      <c r="G108" s="95">
        <v>0</v>
      </c>
      <c r="H108" s="103">
        <f t="shared" si="42"/>
        <v>1</v>
      </c>
      <c r="I108" s="102" t="s">
        <v>56</v>
      </c>
      <c r="J108" s="109" t="s">
        <v>42</v>
      </c>
      <c r="K108" s="109" t="s">
        <v>42</v>
      </c>
      <c r="L108" s="110">
        <v>0</v>
      </c>
      <c r="M108" s="90">
        <v>0</v>
      </c>
      <c r="N108" s="90">
        <v>0</v>
      </c>
      <c r="O108" s="90">
        <f t="shared" si="43"/>
        <v>0</v>
      </c>
      <c r="P108" s="90">
        <f t="shared" si="44"/>
        <v>0</v>
      </c>
      <c r="Q108" s="91">
        <f t="shared" si="45"/>
        <v>0</v>
      </c>
      <c r="R108" s="97"/>
    </row>
    <row r="109" spans="1:18" s="80" customFormat="1" ht="78" x14ac:dyDescent="0.3">
      <c r="A109" s="96">
        <f>IF(F109="","", COUNTA($F$17:F109))</f>
        <v>73</v>
      </c>
      <c r="B109" s="71"/>
      <c r="C109" s="71"/>
      <c r="D109" s="28"/>
      <c r="E109" s="99" t="s">
        <v>137</v>
      </c>
      <c r="F109" s="100">
        <v>1</v>
      </c>
      <c r="G109" s="95">
        <v>0</v>
      </c>
      <c r="H109" s="103">
        <f t="shared" si="42"/>
        <v>1</v>
      </c>
      <c r="I109" s="102" t="s">
        <v>56</v>
      </c>
      <c r="J109" s="109" t="s">
        <v>42</v>
      </c>
      <c r="K109" s="109" t="s">
        <v>42</v>
      </c>
      <c r="L109" s="110">
        <v>0</v>
      </c>
      <c r="M109" s="90">
        <v>0</v>
      </c>
      <c r="N109" s="90">
        <v>0</v>
      </c>
      <c r="O109" s="90">
        <f t="shared" si="43"/>
        <v>0</v>
      </c>
      <c r="P109" s="90">
        <f t="shared" si="44"/>
        <v>0</v>
      </c>
      <c r="Q109" s="91">
        <f t="shared" si="45"/>
        <v>0</v>
      </c>
      <c r="R109" s="97"/>
    </row>
    <row r="110" spans="1:18" s="80" customFormat="1" ht="78" x14ac:dyDescent="0.3">
      <c r="A110" s="96">
        <f>IF(F110="","", COUNTA($F$17:F110))</f>
        <v>74</v>
      </c>
      <c r="B110" s="71"/>
      <c r="C110" s="71"/>
      <c r="D110" s="28"/>
      <c r="E110" s="99" t="s">
        <v>138</v>
      </c>
      <c r="F110" s="100">
        <v>1</v>
      </c>
      <c r="G110" s="95">
        <v>0</v>
      </c>
      <c r="H110" s="103">
        <f t="shared" si="42"/>
        <v>1</v>
      </c>
      <c r="I110" s="102" t="s">
        <v>56</v>
      </c>
      <c r="J110" s="109" t="s">
        <v>42</v>
      </c>
      <c r="K110" s="109" t="s">
        <v>42</v>
      </c>
      <c r="L110" s="110">
        <v>0</v>
      </c>
      <c r="M110" s="90">
        <v>0</v>
      </c>
      <c r="N110" s="90">
        <v>0</v>
      </c>
      <c r="O110" s="90">
        <f t="shared" si="43"/>
        <v>0</v>
      </c>
      <c r="P110" s="90">
        <f t="shared" si="44"/>
        <v>0</v>
      </c>
      <c r="Q110" s="91">
        <f t="shared" si="45"/>
        <v>0</v>
      </c>
      <c r="R110" s="97"/>
    </row>
    <row r="111" spans="1:18" s="80" customFormat="1" ht="78" x14ac:dyDescent="0.3">
      <c r="A111" s="96">
        <f>IF(F111="","", COUNTA($F$17:F111))</f>
        <v>75</v>
      </c>
      <c r="B111" s="71"/>
      <c r="C111" s="71"/>
      <c r="D111" s="28"/>
      <c r="E111" s="99" t="s">
        <v>139</v>
      </c>
      <c r="F111" s="100">
        <v>1</v>
      </c>
      <c r="G111" s="95">
        <v>0</v>
      </c>
      <c r="H111" s="103">
        <f t="shared" si="42"/>
        <v>1</v>
      </c>
      <c r="I111" s="102" t="s">
        <v>56</v>
      </c>
      <c r="J111" s="109" t="s">
        <v>42</v>
      </c>
      <c r="K111" s="109" t="s">
        <v>42</v>
      </c>
      <c r="L111" s="110">
        <v>0</v>
      </c>
      <c r="M111" s="90">
        <v>0</v>
      </c>
      <c r="N111" s="90">
        <v>0</v>
      </c>
      <c r="O111" s="90">
        <f t="shared" si="43"/>
        <v>0</v>
      </c>
      <c r="P111" s="90">
        <f t="shared" si="44"/>
        <v>0</v>
      </c>
      <c r="Q111" s="91">
        <f t="shared" si="45"/>
        <v>0</v>
      </c>
      <c r="R111" s="97"/>
    </row>
    <row r="112" spans="1:18" s="80" customFormat="1" ht="78" x14ac:dyDescent="0.3">
      <c r="A112" s="96">
        <f>IF(F112="","", COUNTA($F$17:F112))</f>
        <v>76</v>
      </c>
      <c r="B112" s="71"/>
      <c r="C112" s="71"/>
      <c r="D112" s="28"/>
      <c r="E112" s="99" t="s">
        <v>140</v>
      </c>
      <c r="F112" s="100">
        <v>1</v>
      </c>
      <c r="G112" s="95">
        <v>0</v>
      </c>
      <c r="H112" s="103">
        <f t="shared" si="42"/>
        <v>1</v>
      </c>
      <c r="I112" s="102" t="s">
        <v>56</v>
      </c>
      <c r="J112" s="109" t="s">
        <v>42</v>
      </c>
      <c r="K112" s="109" t="s">
        <v>42</v>
      </c>
      <c r="L112" s="110">
        <v>0</v>
      </c>
      <c r="M112" s="90">
        <v>0</v>
      </c>
      <c r="N112" s="90">
        <v>0</v>
      </c>
      <c r="O112" s="90">
        <f t="shared" si="43"/>
        <v>0</v>
      </c>
      <c r="P112" s="90">
        <f t="shared" si="44"/>
        <v>0</v>
      </c>
      <c r="Q112" s="91">
        <f t="shared" si="45"/>
        <v>0</v>
      </c>
      <c r="R112" s="97"/>
    </row>
    <row r="113" spans="1:18" s="80" customFormat="1" ht="78" x14ac:dyDescent="0.3">
      <c r="A113" s="96">
        <f>IF(F113="","", COUNTA($F$17:F113))</f>
        <v>77</v>
      </c>
      <c r="B113" s="71"/>
      <c r="C113" s="71"/>
      <c r="D113" s="28"/>
      <c r="E113" s="99" t="s">
        <v>141</v>
      </c>
      <c r="F113" s="100">
        <v>1</v>
      </c>
      <c r="G113" s="95">
        <v>0</v>
      </c>
      <c r="H113" s="103">
        <f t="shared" si="42"/>
        <v>1</v>
      </c>
      <c r="I113" s="102" t="s">
        <v>56</v>
      </c>
      <c r="J113" s="109" t="s">
        <v>42</v>
      </c>
      <c r="K113" s="109" t="s">
        <v>42</v>
      </c>
      <c r="L113" s="110">
        <v>0</v>
      </c>
      <c r="M113" s="90">
        <v>0</v>
      </c>
      <c r="N113" s="90">
        <v>0</v>
      </c>
      <c r="O113" s="90">
        <f t="shared" si="43"/>
        <v>0</v>
      </c>
      <c r="P113" s="90">
        <f t="shared" si="44"/>
        <v>0</v>
      </c>
      <c r="Q113" s="91">
        <f t="shared" si="45"/>
        <v>0</v>
      </c>
      <c r="R113" s="97"/>
    </row>
    <row r="114" spans="1:18" s="80" customFormat="1" ht="62.4" x14ac:dyDescent="0.3">
      <c r="A114" s="96">
        <f>IF(F114="","", COUNTA($F$17:F114))</f>
        <v>78</v>
      </c>
      <c r="B114" s="71"/>
      <c r="C114" s="71"/>
      <c r="D114" s="28"/>
      <c r="E114" s="99" t="s">
        <v>142</v>
      </c>
      <c r="F114" s="100">
        <v>1</v>
      </c>
      <c r="G114" s="95">
        <v>0</v>
      </c>
      <c r="H114" s="103">
        <f t="shared" si="42"/>
        <v>1</v>
      </c>
      <c r="I114" s="102" t="s">
        <v>56</v>
      </c>
      <c r="J114" s="109" t="s">
        <v>42</v>
      </c>
      <c r="K114" s="109" t="s">
        <v>42</v>
      </c>
      <c r="L114" s="110">
        <v>0</v>
      </c>
      <c r="M114" s="90">
        <v>0</v>
      </c>
      <c r="N114" s="90">
        <v>0</v>
      </c>
      <c r="O114" s="90">
        <f t="shared" si="43"/>
        <v>0</v>
      </c>
      <c r="P114" s="90">
        <f t="shared" si="44"/>
        <v>0</v>
      </c>
      <c r="Q114" s="91">
        <f t="shared" si="45"/>
        <v>0</v>
      </c>
      <c r="R114" s="97"/>
    </row>
    <row r="115" spans="1:18" s="80" customFormat="1" x14ac:dyDescent="0.3">
      <c r="A115" s="81"/>
      <c r="B115" s="71"/>
      <c r="C115" s="71"/>
      <c r="D115" s="28"/>
      <c r="E115" s="106" t="s">
        <v>143</v>
      </c>
      <c r="F115" s="92"/>
      <c r="G115" s="92"/>
      <c r="H115" s="104"/>
      <c r="I115" s="92"/>
      <c r="J115" s="92"/>
      <c r="K115" s="93"/>
      <c r="L115" s="92"/>
      <c r="M115" s="93"/>
      <c r="N115" s="93"/>
      <c r="O115" s="93"/>
      <c r="P115" s="93"/>
      <c r="Q115" s="94"/>
      <c r="R115" s="98"/>
    </row>
    <row r="116" spans="1:18" s="80" customFormat="1" ht="46.8" x14ac:dyDescent="0.3">
      <c r="A116" s="96">
        <f>IF(F116="","", COUNTA($F$17:F116))</f>
        <v>79</v>
      </c>
      <c r="B116" s="71"/>
      <c r="C116" s="71"/>
      <c r="D116" s="28"/>
      <c r="E116" s="99" t="s">
        <v>144</v>
      </c>
      <c r="F116" s="100">
        <v>1</v>
      </c>
      <c r="G116" s="95">
        <v>0</v>
      </c>
      <c r="H116" s="103">
        <f t="shared" ref="H116:H119" si="46">F116+G116*F116</f>
        <v>1</v>
      </c>
      <c r="I116" s="102" t="s">
        <v>56</v>
      </c>
      <c r="J116" s="109" t="s">
        <v>42</v>
      </c>
      <c r="K116" s="109" t="s">
        <v>42</v>
      </c>
      <c r="L116" s="110">
        <v>0</v>
      </c>
      <c r="M116" s="90">
        <v>0</v>
      </c>
      <c r="N116" s="90">
        <v>0</v>
      </c>
      <c r="O116" s="90">
        <f t="shared" ref="O116:O119" si="47">H116*M116</f>
        <v>0</v>
      </c>
      <c r="P116" s="90">
        <f t="shared" ref="P116:P119" si="48">H116*N116</f>
        <v>0</v>
      </c>
      <c r="Q116" s="91">
        <f t="shared" ref="Q116:Q119" si="49">O116+P116</f>
        <v>0</v>
      </c>
      <c r="R116" s="97"/>
    </row>
    <row r="117" spans="1:18" s="80" customFormat="1" ht="46.8" x14ac:dyDescent="0.3">
      <c r="A117" s="96">
        <f>IF(F117="","", COUNTA($F$17:F117))</f>
        <v>80</v>
      </c>
      <c r="B117" s="71"/>
      <c r="C117" s="71"/>
      <c r="D117" s="28"/>
      <c r="E117" s="99" t="s">
        <v>145</v>
      </c>
      <c r="F117" s="100">
        <v>1</v>
      </c>
      <c r="G117" s="95">
        <v>0</v>
      </c>
      <c r="H117" s="103">
        <f t="shared" si="46"/>
        <v>1</v>
      </c>
      <c r="I117" s="102" t="s">
        <v>56</v>
      </c>
      <c r="J117" s="109" t="s">
        <v>42</v>
      </c>
      <c r="K117" s="109" t="s">
        <v>42</v>
      </c>
      <c r="L117" s="110">
        <v>0</v>
      </c>
      <c r="M117" s="90">
        <v>0</v>
      </c>
      <c r="N117" s="90">
        <v>0</v>
      </c>
      <c r="O117" s="90">
        <f t="shared" si="47"/>
        <v>0</v>
      </c>
      <c r="P117" s="90">
        <f t="shared" si="48"/>
        <v>0</v>
      </c>
      <c r="Q117" s="91">
        <f t="shared" si="49"/>
        <v>0</v>
      </c>
      <c r="R117" s="97"/>
    </row>
    <row r="118" spans="1:18" s="80" customFormat="1" ht="46.8" x14ac:dyDescent="0.3">
      <c r="A118" s="96">
        <f>IF(F118="","", COUNTA($F$17:F118))</f>
        <v>81</v>
      </c>
      <c r="B118" s="71"/>
      <c r="C118" s="71"/>
      <c r="D118" s="28"/>
      <c r="E118" s="99" t="s">
        <v>146</v>
      </c>
      <c r="F118" s="100">
        <v>1</v>
      </c>
      <c r="G118" s="95">
        <v>0</v>
      </c>
      <c r="H118" s="103">
        <f t="shared" si="46"/>
        <v>1</v>
      </c>
      <c r="I118" s="102" t="s">
        <v>56</v>
      </c>
      <c r="J118" s="109" t="s">
        <v>42</v>
      </c>
      <c r="K118" s="109" t="s">
        <v>42</v>
      </c>
      <c r="L118" s="110">
        <v>0</v>
      </c>
      <c r="M118" s="90">
        <v>0</v>
      </c>
      <c r="N118" s="90">
        <v>0</v>
      </c>
      <c r="O118" s="90">
        <f t="shared" si="47"/>
        <v>0</v>
      </c>
      <c r="P118" s="90">
        <f t="shared" si="48"/>
        <v>0</v>
      </c>
      <c r="Q118" s="91">
        <f t="shared" si="49"/>
        <v>0</v>
      </c>
      <c r="R118" s="97"/>
    </row>
    <row r="119" spans="1:18" s="80" customFormat="1" ht="46.8" x14ac:dyDescent="0.3">
      <c r="A119" s="96">
        <f>IF(F119="","", COUNTA($F$17:F119))</f>
        <v>82</v>
      </c>
      <c r="B119" s="71"/>
      <c r="C119" s="71"/>
      <c r="D119" s="28"/>
      <c r="E119" s="99" t="s">
        <v>147</v>
      </c>
      <c r="F119" s="100">
        <v>1</v>
      </c>
      <c r="G119" s="95">
        <v>0</v>
      </c>
      <c r="H119" s="103">
        <f t="shared" si="46"/>
        <v>1</v>
      </c>
      <c r="I119" s="102" t="s">
        <v>56</v>
      </c>
      <c r="J119" s="109" t="s">
        <v>42</v>
      </c>
      <c r="K119" s="109" t="s">
        <v>42</v>
      </c>
      <c r="L119" s="110">
        <v>0</v>
      </c>
      <c r="M119" s="90">
        <v>0</v>
      </c>
      <c r="N119" s="90">
        <v>0</v>
      </c>
      <c r="O119" s="90">
        <f t="shared" si="47"/>
        <v>0</v>
      </c>
      <c r="P119" s="90">
        <f t="shared" si="48"/>
        <v>0</v>
      </c>
      <c r="Q119" s="91">
        <f t="shared" si="49"/>
        <v>0</v>
      </c>
      <c r="R119" s="97"/>
    </row>
    <row r="120" spans="1:18" s="80" customFormat="1" x14ac:dyDescent="0.3">
      <c r="A120" s="81"/>
      <c r="B120" s="71"/>
      <c r="C120" s="71"/>
      <c r="D120" s="28"/>
      <c r="E120" s="106" t="s">
        <v>148</v>
      </c>
      <c r="F120" s="92"/>
      <c r="G120" s="92"/>
      <c r="H120" s="104"/>
      <c r="I120" s="92"/>
      <c r="J120" s="92"/>
      <c r="K120" s="93"/>
      <c r="L120" s="92"/>
      <c r="M120" s="93"/>
      <c r="N120" s="93"/>
      <c r="O120" s="93"/>
      <c r="P120" s="93"/>
      <c r="Q120" s="94"/>
      <c r="R120" s="98"/>
    </row>
    <row r="121" spans="1:18" s="80" customFormat="1" ht="46.8" x14ac:dyDescent="0.3">
      <c r="A121" s="96">
        <f>IF(F121="","", COUNTA($F$17:F121))</f>
        <v>83</v>
      </c>
      <c r="B121" s="71"/>
      <c r="C121" s="71"/>
      <c r="D121" s="28"/>
      <c r="E121" s="99" t="s">
        <v>149</v>
      </c>
      <c r="F121" s="100">
        <v>1</v>
      </c>
      <c r="G121" s="95">
        <v>0</v>
      </c>
      <c r="H121" s="103">
        <f t="shared" ref="H121:H131" si="50">F121+G121*F121</f>
        <v>1</v>
      </c>
      <c r="I121" s="102" t="s">
        <v>56</v>
      </c>
      <c r="J121" s="109" t="s">
        <v>42</v>
      </c>
      <c r="K121" s="109" t="s">
        <v>42</v>
      </c>
      <c r="L121" s="110">
        <v>0</v>
      </c>
      <c r="M121" s="90">
        <v>0</v>
      </c>
      <c r="N121" s="90">
        <v>0</v>
      </c>
      <c r="O121" s="90">
        <f t="shared" ref="O121:O131" si="51">H121*M121</f>
        <v>0</v>
      </c>
      <c r="P121" s="90">
        <f t="shared" ref="P121:P131" si="52">H121*N121</f>
        <v>0</v>
      </c>
      <c r="Q121" s="91">
        <f t="shared" ref="Q121:Q131" si="53">O121+P121</f>
        <v>0</v>
      </c>
      <c r="R121" s="97"/>
    </row>
    <row r="122" spans="1:18" s="80" customFormat="1" ht="46.8" x14ac:dyDescent="0.3">
      <c r="A122" s="96">
        <f>IF(F122="","", COUNTA($F$17:F122))</f>
        <v>84</v>
      </c>
      <c r="B122" s="71"/>
      <c r="C122" s="71"/>
      <c r="D122" s="28"/>
      <c r="E122" s="99" t="s">
        <v>150</v>
      </c>
      <c r="F122" s="100">
        <v>1</v>
      </c>
      <c r="G122" s="95">
        <v>0</v>
      </c>
      <c r="H122" s="103">
        <f t="shared" si="50"/>
        <v>1</v>
      </c>
      <c r="I122" s="102" t="s">
        <v>56</v>
      </c>
      <c r="J122" s="109" t="s">
        <v>42</v>
      </c>
      <c r="K122" s="109" t="s">
        <v>42</v>
      </c>
      <c r="L122" s="110">
        <v>0</v>
      </c>
      <c r="M122" s="90">
        <v>0</v>
      </c>
      <c r="N122" s="90">
        <v>0</v>
      </c>
      <c r="O122" s="90">
        <f t="shared" si="51"/>
        <v>0</v>
      </c>
      <c r="P122" s="90">
        <f t="shared" si="52"/>
        <v>0</v>
      </c>
      <c r="Q122" s="91">
        <f t="shared" si="53"/>
        <v>0</v>
      </c>
      <c r="R122" s="97"/>
    </row>
    <row r="123" spans="1:18" s="80" customFormat="1" ht="46.8" x14ac:dyDescent="0.3">
      <c r="A123" s="96">
        <f>IF(F123="","", COUNTA($F$17:F123))</f>
        <v>85</v>
      </c>
      <c r="B123" s="71"/>
      <c r="C123" s="71"/>
      <c r="D123" s="28"/>
      <c r="E123" s="99" t="s">
        <v>151</v>
      </c>
      <c r="F123" s="100">
        <v>1</v>
      </c>
      <c r="G123" s="95">
        <v>0</v>
      </c>
      <c r="H123" s="103">
        <f t="shared" si="50"/>
        <v>1</v>
      </c>
      <c r="I123" s="102" t="s">
        <v>56</v>
      </c>
      <c r="J123" s="109" t="s">
        <v>42</v>
      </c>
      <c r="K123" s="109" t="s">
        <v>42</v>
      </c>
      <c r="L123" s="110">
        <v>0</v>
      </c>
      <c r="M123" s="90">
        <v>0</v>
      </c>
      <c r="N123" s="90">
        <v>0</v>
      </c>
      <c r="O123" s="90">
        <f t="shared" si="51"/>
        <v>0</v>
      </c>
      <c r="P123" s="90">
        <f t="shared" si="52"/>
        <v>0</v>
      </c>
      <c r="Q123" s="91">
        <f t="shared" si="53"/>
        <v>0</v>
      </c>
      <c r="R123" s="97"/>
    </row>
    <row r="124" spans="1:18" s="80" customFormat="1" ht="46.8" x14ac:dyDescent="0.3">
      <c r="A124" s="96">
        <f>IF(F124="","", COUNTA($F$17:F124))</f>
        <v>86</v>
      </c>
      <c r="B124" s="71"/>
      <c r="C124" s="71"/>
      <c r="D124" s="28"/>
      <c r="E124" s="99" t="s">
        <v>152</v>
      </c>
      <c r="F124" s="100">
        <v>1</v>
      </c>
      <c r="G124" s="95">
        <v>0</v>
      </c>
      <c r="H124" s="103">
        <f t="shared" si="50"/>
        <v>1</v>
      </c>
      <c r="I124" s="102" t="s">
        <v>56</v>
      </c>
      <c r="J124" s="109" t="s">
        <v>42</v>
      </c>
      <c r="K124" s="109" t="s">
        <v>42</v>
      </c>
      <c r="L124" s="110">
        <v>0</v>
      </c>
      <c r="M124" s="90">
        <v>0</v>
      </c>
      <c r="N124" s="90">
        <v>0</v>
      </c>
      <c r="O124" s="90">
        <f t="shared" si="51"/>
        <v>0</v>
      </c>
      <c r="P124" s="90">
        <f t="shared" si="52"/>
        <v>0</v>
      </c>
      <c r="Q124" s="91">
        <f t="shared" si="53"/>
        <v>0</v>
      </c>
      <c r="R124" s="97"/>
    </row>
    <row r="125" spans="1:18" s="80" customFormat="1" ht="46.8" x14ac:dyDescent="0.3">
      <c r="A125" s="96">
        <f>IF(F125="","", COUNTA($F$17:F125))</f>
        <v>87</v>
      </c>
      <c r="B125" s="71"/>
      <c r="C125" s="71"/>
      <c r="D125" s="28"/>
      <c r="E125" s="99" t="s">
        <v>153</v>
      </c>
      <c r="F125" s="100">
        <v>1</v>
      </c>
      <c r="G125" s="95">
        <v>0</v>
      </c>
      <c r="H125" s="103">
        <f t="shared" si="50"/>
        <v>1</v>
      </c>
      <c r="I125" s="102" t="s">
        <v>56</v>
      </c>
      <c r="J125" s="109" t="s">
        <v>42</v>
      </c>
      <c r="K125" s="109" t="s">
        <v>42</v>
      </c>
      <c r="L125" s="110">
        <v>0</v>
      </c>
      <c r="M125" s="90">
        <v>0</v>
      </c>
      <c r="N125" s="90">
        <v>0</v>
      </c>
      <c r="O125" s="90">
        <f t="shared" si="51"/>
        <v>0</v>
      </c>
      <c r="P125" s="90">
        <f t="shared" si="52"/>
        <v>0</v>
      </c>
      <c r="Q125" s="91">
        <f t="shared" si="53"/>
        <v>0</v>
      </c>
      <c r="R125" s="97"/>
    </row>
    <row r="126" spans="1:18" s="80" customFormat="1" ht="46.8" x14ac:dyDescent="0.3">
      <c r="A126" s="96">
        <f>IF(F126="","", COUNTA($F$17:F126))</f>
        <v>88</v>
      </c>
      <c r="B126" s="71"/>
      <c r="C126" s="71"/>
      <c r="D126" s="28"/>
      <c r="E126" s="99" t="s">
        <v>154</v>
      </c>
      <c r="F126" s="100">
        <v>1</v>
      </c>
      <c r="G126" s="95">
        <v>0</v>
      </c>
      <c r="H126" s="103">
        <f t="shared" si="50"/>
        <v>1</v>
      </c>
      <c r="I126" s="102" t="s">
        <v>56</v>
      </c>
      <c r="J126" s="109" t="s">
        <v>42</v>
      </c>
      <c r="K126" s="109" t="s">
        <v>42</v>
      </c>
      <c r="L126" s="110">
        <v>0</v>
      </c>
      <c r="M126" s="90">
        <v>0</v>
      </c>
      <c r="N126" s="90">
        <v>0</v>
      </c>
      <c r="O126" s="90">
        <f t="shared" si="51"/>
        <v>0</v>
      </c>
      <c r="P126" s="90">
        <f t="shared" si="52"/>
        <v>0</v>
      </c>
      <c r="Q126" s="91">
        <f t="shared" si="53"/>
        <v>0</v>
      </c>
      <c r="R126" s="97"/>
    </row>
    <row r="127" spans="1:18" s="80" customFormat="1" ht="46.8" x14ac:dyDescent="0.3">
      <c r="A127" s="96">
        <f>IF(F127="","", COUNTA($F$17:F127))</f>
        <v>89</v>
      </c>
      <c r="B127" s="71"/>
      <c r="C127" s="71"/>
      <c r="D127" s="28"/>
      <c r="E127" s="99" t="s">
        <v>155</v>
      </c>
      <c r="F127" s="100">
        <v>1</v>
      </c>
      <c r="G127" s="95">
        <v>0</v>
      </c>
      <c r="H127" s="103">
        <f t="shared" si="50"/>
        <v>1</v>
      </c>
      <c r="I127" s="102" t="s">
        <v>56</v>
      </c>
      <c r="J127" s="109" t="s">
        <v>42</v>
      </c>
      <c r="K127" s="109" t="s">
        <v>42</v>
      </c>
      <c r="L127" s="110">
        <v>0</v>
      </c>
      <c r="M127" s="90">
        <v>0</v>
      </c>
      <c r="N127" s="90">
        <v>0</v>
      </c>
      <c r="O127" s="90">
        <f t="shared" si="51"/>
        <v>0</v>
      </c>
      <c r="P127" s="90">
        <f t="shared" si="52"/>
        <v>0</v>
      </c>
      <c r="Q127" s="91">
        <f t="shared" si="53"/>
        <v>0</v>
      </c>
      <c r="R127" s="97"/>
    </row>
    <row r="128" spans="1:18" s="80" customFormat="1" ht="46.8" x14ac:dyDescent="0.3">
      <c r="A128" s="96">
        <f>IF(F128="","", COUNTA($F$17:F128))</f>
        <v>90</v>
      </c>
      <c r="B128" s="71"/>
      <c r="C128" s="71"/>
      <c r="D128" s="28"/>
      <c r="E128" s="99" t="s">
        <v>156</v>
      </c>
      <c r="F128" s="100">
        <v>1</v>
      </c>
      <c r="G128" s="95">
        <v>0</v>
      </c>
      <c r="H128" s="103">
        <f t="shared" si="50"/>
        <v>1</v>
      </c>
      <c r="I128" s="102" t="s">
        <v>56</v>
      </c>
      <c r="J128" s="109" t="s">
        <v>42</v>
      </c>
      <c r="K128" s="109" t="s">
        <v>42</v>
      </c>
      <c r="L128" s="110">
        <v>0</v>
      </c>
      <c r="M128" s="90">
        <v>0</v>
      </c>
      <c r="N128" s="90">
        <v>0</v>
      </c>
      <c r="O128" s="90">
        <f t="shared" si="51"/>
        <v>0</v>
      </c>
      <c r="P128" s="90">
        <f t="shared" si="52"/>
        <v>0</v>
      </c>
      <c r="Q128" s="91">
        <f t="shared" si="53"/>
        <v>0</v>
      </c>
      <c r="R128" s="97"/>
    </row>
    <row r="129" spans="1:18" s="80" customFormat="1" ht="46.8" x14ac:dyDescent="0.3">
      <c r="A129" s="96">
        <f>IF(F129="","", COUNTA($F$17:F129))</f>
        <v>91</v>
      </c>
      <c r="B129" s="71"/>
      <c r="C129" s="71"/>
      <c r="D129" s="28"/>
      <c r="E129" s="99" t="s">
        <v>157</v>
      </c>
      <c r="F129" s="100">
        <v>10</v>
      </c>
      <c r="G129" s="95">
        <v>0</v>
      </c>
      <c r="H129" s="103">
        <f t="shared" si="50"/>
        <v>10</v>
      </c>
      <c r="I129" s="102" t="s">
        <v>56</v>
      </c>
      <c r="J129" s="109" t="s">
        <v>42</v>
      </c>
      <c r="K129" s="109" t="s">
        <v>42</v>
      </c>
      <c r="L129" s="110">
        <v>0</v>
      </c>
      <c r="M129" s="90">
        <v>0</v>
      </c>
      <c r="N129" s="90">
        <v>0</v>
      </c>
      <c r="O129" s="90">
        <f t="shared" si="51"/>
        <v>0</v>
      </c>
      <c r="P129" s="90">
        <f t="shared" si="52"/>
        <v>0</v>
      </c>
      <c r="Q129" s="91">
        <f t="shared" si="53"/>
        <v>0</v>
      </c>
      <c r="R129" s="97"/>
    </row>
    <row r="130" spans="1:18" s="80" customFormat="1" ht="46.8" x14ac:dyDescent="0.3">
      <c r="A130" s="96">
        <f>IF(F130="","", COUNTA($F$17:F130))</f>
        <v>92</v>
      </c>
      <c r="B130" s="71"/>
      <c r="C130" s="71"/>
      <c r="D130" s="28"/>
      <c r="E130" s="99" t="s">
        <v>158</v>
      </c>
      <c r="F130" s="100">
        <v>55</v>
      </c>
      <c r="G130" s="95">
        <v>0</v>
      </c>
      <c r="H130" s="103">
        <f t="shared" si="50"/>
        <v>55</v>
      </c>
      <c r="I130" s="102" t="s">
        <v>56</v>
      </c>
      <c r="J130" s="109" t="s">
        <v>42</v>
      </c>
      <c r="K130" s="109" t="s">
        <v>42</v>
      </c>
      <c r="L130" s="110">
        <v>0</v>
      </c>
      <c r="M130" s="90">
        <v>0</v>
      </c>
      <c r="N130" s="90">
        <v>0</v>
      </c>
      <c r="O130" s="90">
        <f t="shared" si="51"/>
        <v>0</v>
      </c>
      <c r="P130" s="90">
        <f t="shared" si="52"/>
        <v>0</v>
      </c>
      <c r="Q130" s="91">
        <f t="shared" si="53"/>
        <v>0</v>
      </c>
      <c r="R130" s="97"/>
    </row>
    <row r="131" spans="1:18" s="80" customFormat="1" ht="46.8" x14ac:dyDescent="0.3">
      <c r="A131" s="96">
        <f>IF(F131="","", COUNTA($F$17:F131))</f>
        <v>93</v>
      </c>
      <c r="B131" s="71"/>
      <c r="C131" s="71"/>
      <c r="D131" s="28"/>
      <c r="E131" s="99" t="s">
        <v>159</v>
      </c>
      <c r="F131" s="100">
        <v>10</v>
      </c>
      <c r="G131" s="95">
        <v>0</v>
      </c>
      <c r="H131" s="103">
        <f t="shared" si="50"/>
        <v>10</v>
      </c>
      <c r="I131" s="102" t="s">
        <v>56</v>
      </c>
      <c r="J131" s="109" t="s">
        <v>42</v>
      </c>
      <c r="K131" s="109" t="s">
        <v>42</v>
      </c>
      <c r="L131" s="110">
        <v>0</v>
      </c>
      <c r="M131" s="90">
        <v>0</v>
      </c>
      <c r="N131" s="90">
        <v>0</v>
      </c>
      <c r="O131" s="90">
        <f t="shared" si="51"/>
        <v>0</v>
      </c>
      <c r="P131" s="90">
        <f t="shared" si="52"/>
        <v>0</v>
      </c>
      <c r="Q131" s="91">
        <f t="shared" si="53"/>
        <v>0</v>
      </c>
      <c r="R131" s="97"/>
    </row>
    <row r="132" spans="1:18" s="80" customFormat="1" x14ac:dyDescent="0.3">
      <c r="A132" s="81"/>
      <c r="B132" s="71"/>
      <c r="C132" s="71"/>
      <c r="D132" s="28"/>
      <c r="E132" s="106" t="s">
        <v>160</v>
      </c>
      <c r="F132" s="92"/>
      <c r="G132" s="92"/>
      <c r="H132" s="104"/>
      <c r="I132" s="92"/>
      <c r="J132" s="92"/>
      <c r="K132" s="93"/>
      <c r="L132" s="92"/>
      <c r="M132" s="93"/>
      <c r="N132" s="93"/>
      <c r="O132" s="93"/>
      <c r="P132" s="93"/>
      <c r="Q132" s="94"/>
      <c r="R132" s="98"/>
    </row>
    <row r="133" spans="1:18" s="80" customFormat="1" ht="62.4" x14ac:dyDescent="0.3">
      <c r="A133" s="96">
        <f>IF(F133="","", COUNTA($F$17:F133))</f>
        <v>94</v>
      </c>
      <c r="B133" s="71"/>
      <c r="C133" s="71"/>
      <c r="D133" s="28"/>
      <c r="E133" s="99" t="s">
        <v>161</v>
      </c>
      <c r="F133" s="100">
        <v>1</v>
      </c>
      <c r="G133" s="95">
        <v>0</v>
      </c>
      <c r="H133" s="103">
        <f>F133+G133*F133</f>
        <v>1</v>
      </c>
      <c r="I133" s="102" t="s">
        <v>56</v>
      </c>
      <c r="J133" s="109" t="s">
        <v>42</v>
      </c>
      <c r="K133" s="109" t="s">
        <v>42</v>
      </c>
      <c r="L133" s="110">
        <v>0</v>
      </c>
      <c r="M133" s="90">
        <v>0</v>
      </c>
      <c r="N133" s="90">
        <v>0</v>
      </c>
      <c r="O133" s="90">
        <f>H133*M133</f>
        <v>0</v>
      </c>
      <c r="P133" s="90">
        <f>H133*N133</f>
        <v>0</v>
      </c>
      <c r="Q133" s="91">
        <f>O133+P133</f>
        <v>0</v>
      </c>
      <c r="R133" s="97"/>
    </row>
    <row r="134" spans="1:18" s="80" customFormat="1" x14ac:dyDescent="0.3">
      <c r="A134" s="81"/>
      <c r="B134" s="71"/>
      <c r="C134" s="71"/>
      <c r="D134" s="28"/>
      <c r="E134" s="106" t="s">
        <v>61</v>
      </c>
      <c r="F134" s="92"/>
      <c r="G134" s="92"/>
      <c r="H134" s="104"/>
      <c r="I134" s="92"/>
      <c r="J134" s="92"/>
      <c r="K134" s="93"/>
      <c r="L134" s="92"/>
      <c r="M134" s="93"/>
      <c r="N134" s="93"/>
      <c r="O134" s="93"/>
      <c r="P134" s="93"/>
      <c r="Q134" s="94"/>
      <c r="R134" s="98"/>
    </row>
    <row r="135" spans="1:18" s="80" customFormat="1" x14ac:dyDescent="0.3">
      <c r="A135" s="96">
        <f>IF(F135="","", COUNTA($F$17:F135))</f>
        <v>95</v>
      </c>
      <c r="B135" s="71"/>
      <c r="C135" s="71"/>
      <c r="D135" s="28"/>
      <c r="E135" s="105" t="s">
        <v>162</v>
      </c>
      <c r="F135" s="100">
        <v>16</v>
      </c>
      <c r="G135" s="95">
        <v>0</v>
      </c>
      <c r="H135" s="103">
        <f t="shared" ref="H135:H146" si="54">F135+G135*F135</f>
        <v>16</v>
      </c>
      <c r="I135" s="102" t="s">
        <v>56</v>
      </c>
      <c r="J135" s="109" t="s">
        <v>42</v>
      </c>
      <c r="K135" s="109" t="s">
        <v>42</v>
      </c>
      <c r="L135" s="110">
        <v>0</v>
      </c>
      <c r="M135" s="90">
        <v>0</v>
      </c>
      <c r="N135" s="90">
        <v>0</v>
      </c>
      <c r="O135" s="90">
        <f t="shared" ref="O135:O146" si="55">H135*M135</f>
        <v>0</v>
      </c>
      <c r="P135" s="90">
        <f t="shared" ref="P135:P146" si="56">H135*N135</f>
        <v>0</v>
      </c>
      <c r="Q135" s="91">
        <f t="shared" ref="Q135:Q146" si="57">O135+P135</f>
        <v>0</v>
      </c>
      <c r="R135" s="97"/>
    </row>
    <row r="136" spans="1:18" s="80" customFormat="1" x14ac:dyDescent="0.3">
      <c r="A136" s="96">
        <f>IF(F136="","", COUNTA($F$17:F136))</f>
        <v>96</v>
      </c>
      <c r="B136" s="71"/>
      <c r="C136" s="71"/>
      <c r="D136" s="28"/>
      <c r="E136" s="105" t="s">
        <v>163</v>
      </c>
      <c r="F136" s="100">
        <v>8</v>
      </c>
      <c r="G136" s="95">
        <v>0</v>
      </c>
      <c r="H136" s="103">
        <f t="shared" si="54"/>
        <v>8</v>
      </c>
      <c r="I136" s="102" t="s">
        <v>56</v>
      </c>
      <c r="J136" s="109" t="s">
        <v>42</v>
      </c>
      <c r="K136" s="109" t="s">
        <v>42</v>
      </c>
      <c r="L136" s="110">
        <v>0</v>
      </c>
      <c r="M136" s="90">
        <v>0</v>
      </c>
      <c r="N136" s="90">
        <v>0</v>
      </c>
      <c r="O136" s="90">
        <f t="shared" si="55"/>
        <v>0</v>
      </c>
      <c r="P136" s="90">
        <f t="shared" si="56"/>
        <v>0</v>
      </c>
      <c r="Q136" s="91">
        <f t="shared" si="57"/>
        <v>0</v>
      </c>
      <c r="R136" s="97"/>
    </row>
    <row r="137" spans="1:18" s="80" customFormat="1" x14ac:dyDescent="0.3">
      <c r="A137" s="96">
        <f>IF(F137="","", COUNTA($F$17:F137))</f>
        <v>97</v>
      </c>
      <c r="B137" s="71"/>
      <c r="C137" s="71"/>
      <c r="D137" s="28"/>
      <c r="E137" s="105" t="s">
        <v>164</v>
      </c>
      <c r="F137" s="100">
        <v>7</v>
      </c>
      <c r="G137" s="95">
        <v>0</v>
      </c>
      <c r="H137" s="103">
        <f t="shared" si="54"/>
        <v>7</v>
      </c>
      <c r="I137" s="102" t="s">
        <v>56</v>
      </c>
      <c r="J137" s="109" t="s">
        <v>42</v>
      </c>
      <c r="K137" s="109" t="s">
        <v>42</v>
      </c>
      <c r="L137" s="110">
        <v>0</v>
      </c>
      <c r="M137" s="90">
        <v>0</v>
      </c>
      <c r="N137" s="90">
        <v>0</v>
      </c>
      <c r="O137" s="90">
        <f t="shared" si="55"/>
        <v>0</v>
      </c>
      <c r="P137" s="90">
        <f t="shared" si="56"/>
        <v>0</v>
      </c>
      <c r="Q137" s="91">
        <f t="shared" si="57"/>
        <v>0</v>
      </c>
      <c r="R137" s="97"/>
    </row>
    <row r="138" spans="1:18" s="80" customFormat="1" x14ac:dyDescent="0.3">
      <c r="A138" s="96">
        <f>IF(F138="","", COUNTA($F$17:F138))</f>
        <v>98</v>
      </c>
      <c r="B138" s="71"/>
      <c r="C138" s="71"/>
      <c r="D138" s="28"/>
      <c r="E138" s="105" t="s">
        <v>165</v>
      </c>
      <c r="F138" s="100">
        <v>5</v>
      </c>
      <c r="G138" s="95">
        <v>0</v>
      </c>
      <c r="H138" s="103">
        <f t="shared" si="54"/>
        <v>5</v>
      </c>
      <c r="I138" s="102" t="s">
        <v>56</v>
      </c>
      <c r="J138" s="109" t="s">
        <v>42</v>
      </c>
      <c r="K138" s="109" t="s">
        <v>42</v>
      </c>
      <c r="L138" s="110">
        <v>0</v>
      </c>
      <c r="M138" s="90">
        <v>0</v>
      </c>
      <c r="N138" s="90">
        <v>0</v>
      </c>
      <c r="O138" s="90">
        <f t="shared" si="55"/>
        <v>0</v>
      </c>
      <c r="P138" s="90">
        <f t="shared" si="56"/>
        <v>0</v>
      </c>
      <c r="Q138" s="91">
        <f t="shared" si="57"/>
        <v>0</v>
      </c>
      <c r="R138" s="97"/>
    </row>
    <row r="139" spans="1:18" s="80" customFormat="1" x14ac:dyDescent="0.3">
      <c r="A139" s="96">
        <f>IF(F139="","", COUNTA($F$17:F139))</f>
        <v>99</v>
      </c>
      <c r="B139" s="71"/>
      <c r="C139" s="71"/>
      <c r="D139" s="28"/>
      <c r="E139" s="105" t="s">
        <v>166</v>
      </c>
      <c r="F139" s="100">
        <v>9</v>
      </c>
      <c r="G139" s="95">
        <v>0</v>
      </c>
      <c r="H139" s="103">
        <f t="shared" si="54"/>
        <v>9</v>
      </c>
      <c r="I139" s="102" t="s">
        <v>56</v>
      </c>
      <c r="J139" s="109" t="s">
        <v>42</v>
      </c>
      <c r="K139" s="109" t="s">
        <v>42</v>
      </c>
      <c r="L139" s="110">
        <v>0</v>
      </c>
      <c r="M139" s="90">
        <v>0</v>
      </c>
      <c r="N139" s="90">
        <v>0</v>
      </c>
      <c r="O139" s="90">
        <f t="shared" si="55"/>
        <v>0</v>
      </c>
      <c r="P139" s="90">
        <f t="shared" si="56"/>
        <v>0</v>
      </c>
      <c r="Q139" s="91">
        <f t="shared" si="57"/>
        <v>0</v>
      </c>
      <c r="R139" s="97"/>
    </row>
    <row r="140" spans="1:18" s="80" customFormat="1" ht="31.2" x14ac:dyDescent="0.3">
      <c r="A140" s="96">
        <f>IF(F140="","", COUNTA($F$17:F140))</f>
        <v>100</v>
      </c>
      <c r="B140" s="71"/>
      <c r="C140" s="71"/>
      <c r="D140" s="28"/>
      <c r="E140" s="99" t="s">
        <v>167</v>
      </c>
      <c r="F140" s="100">
        <v>6</v>
      </c>
      <c r="G140" s="95">
        <v>0</v>
      </c>
      <c r="H140" s="103">
        <f t="shared" si="54"/>
        <v>6</v>
      </c>
      <c r="I140" s="102" t="s">
        <v>56</v>
      </c>
      <c r="J140" s="109" t="s">
        <v>42</v>
      </c>
      <c r="K140" s="109" t="s">
        <v>42</v>
      </c>
      <c r="L140" s="110">
        <v>0</v>
      </c>
      <c r="M140" s="90">
        <v>0</v>
      </c>
      <c r="N140" s="90">
        <v>0</v>
      </c>
      <c r="O140" s="90">
        <f t="shared" si="55"/>
        <v>0</v>
      </c>
      <c r="P140" s="90">
        <f t="shared" si="56"/>
        <v>0</v>
      </c>
      <c r="Q140" s="91">
        <f t="shared" si="57"/>
        <v>0</v>
      </c>
      <c r="R140" s="97"/>
    </row>
    <row r="141" spans="1:18" s="80" customFormat="1" x14ac:dyDescent="0.3">
      <c r="A141" s="96">
        <f>IF(F141="","", COUNTA($F$17:F141))</f>
        <v>101</v>
      </c>
      <c r="B141" s="71"/>
      <c r="C141" s="71"/>
      <c r="D141" s="28"/>
      <c r="E141" s="105" t="s">
        <v>168</v>
      </c>
      <c r="F141" s="100">
        <v>1</v>
      </c>
      <c r="G141" s="95">
        <v>0</v>
      </c>
      <c r="H141" s="103">
        <f t="shared" si="54"/>
        <v>1</v>
      </c>
      <c r="I141" s="102" t="s">
        <v>56</v>
      </c>
      <c r="J141" s="109" t="s">
        <v>42</v>
      </c>
      <c r="K141" s="109" t="s">
        <v>42</v>
      </c>
      <c r="L141" s="110">
        <v>0</v>
      </c>
      <c r="M141" s="90">
        <v>0</v>
      </c>
      <c r="N141" s="90">
        <v>0</v>
      </c>
      <c r="O141" s="90">
        <f t="shared" si="55"/>
        <v>0</v>
      </c>
      <c r="P141" s="90">
        <f t="shared" si="56"/>
        <v>0</v>
      </c>
      <c r="Q141" s="91">
        <f t="shared" si="57"/>
        <v>0</v>
      </c>
      <c r="R141" s="97"/>
    </row>
    <row r="142" spans="1:18" s="80" customFormat="1" x14ac:dyDescent="0.3">
      <c r="A142" s="96">
        <f>IF(F142="","", COUNTA($F$17:F142))</f>
        <v>102</v>
      </c>
      <c r="B142" s="71"/>
      <c r="C142" s="71"/>
      <c r="D142" s="28"/>
      <c r="E142" s="105" t="s">
        <v>169</v>
      </c>
      <c r="F142" s="100">
        <v>6</v>
      </c>
      <c r="G142" s="95">
        <v>0</v>
      </c>
      <c r="H142" s="103">
        <f t="shared" si="54"/>
        <v>6</v>
      </c>
      <c r="I142" s="102" t="s">
        <v>56</v>
      </c>
      <c r="J142" s="109" t="s">
        <v>42</v>
      </c>
      <c r="K142" s="109" t="s">
        <v>42</v>
      </c>
      <c r="L142" s="110">
        <v>0</v>
      </c>
      <c r="M142" s="90">
        <v>0</v>
      </c>
      <c r="N142" s="90">
        <v>0</v>
      </c>
      <c r="O142" s="90">
        <f t="shared" si="55"/>
        <v>0</v>
      </c>
      <c r="P142" s="90">
        <f t="shared" si="56"/>
        <v>0</v>
      </c>
      <c r="Q142" s="91">
        <f t="shared" si="57"/>
        <v>0</v>
      </c>
      <c r="R142" s="97"/>
    </row>
    <row r="143" spans="1:18" s="80" customFormat="1" x14ac:dyDescent="0.3">
      <c r="A143" s="96">
        <f>IF(F143="","", COUNTA($F$17:F143))</f>
        <v>103</v>
      </c>
      <c r="B143" s="71"/>
      <c r="C143" s="71"/>
      <c r="D143" s="28"/>
      <c r="E143" s="105" t="s">
        <v>170</v>
      </c>
      <c r="F143" s="100">
        <v>30</v>
      </c>
      <c r="G143" s="95">
        <v>0</v>
      </c>
      <c r="H143" s="103">
        <f t="shared" si="54"/>
        <v>30</v>
      </c>
      <c r="I143" s="102" t="s">
        <v>56</v>
      </c>
      <c r="J143" s="109" t="s">
        <v>42</v>
      </c>
      <c r="K143" s="109" t="s">
        <v>42</v>
      </c>
      <c r="L143" s="110">
        <v>0</v>
      </c>
      <c r="M143" s="90">
        <v>0</v>
      </c>
      <c r="N143" s="90">
        <v>0</v>
      </c>
      <c r="O143" s="90">
        <f t="shared" si="55"/>
        <v>0</v>
      </c>
      <c r="P143" s="90">
        <f t="shared" si="56"/>
        <v>0</v>
      </c>
      <c r="Q143" s="91">
        <f t="shared" si="57"/>
        <v>0</v>
      </c>
      <c r="R143" s="97"/>
    </row>
    <row r="144" spans="1:18" s="80" customFormat="1" x14ac:dyDescent="0.3">
      <c r="A144" s="96">
        <f>IF(F144="","", COUNTA($F$17:F144))</f>
        <v>104</v>
      </c>
      <c r="B144" s="71"/>
      <c r="C144" s="71"/>
      <c r="D144" s="28"/>
      <c r="E144" s="105" t="s">
        <v>170</v>
      </c>
      <c r="F144" s="100">
        <v>2</v>
      </c>
      <c r="G144" s="95">
        <v>0</v>
      </c>
      <c r="H144" s="103">
        <f t="shared" si="54"/>
        <v>2</v>
      </c>
      <c r="I144" s="102" t="s">
        <v>56</v>
      </c>
      <c r="J144" s="109" t="s">
        <v>42</v>
      </c>
      <c r="K144" s="109" t="s">
        <v>42</v>
      </c>
      <c r="L144" s="110">
        <v>0</v>
      </c>
      <c r="M144" s="90">
        <v>0</v>
      </c>
      <c r="N144" s="90">
        <v>0</v>
      </c>
      <c r="O144" s="90">
        <f t="shared" si="55"/>
        <v>0</v>
      </c>
      <c r="P144" s="90">
        <f t="shared" si="56"/>
        <v>0</v>
      </c>
      <c r="Q144" s="91">
        <f t="shared" si="57"/>
        <v>0</v>
      </c>
      <c r="R144" s="97"/>
    </row>
    <row r="145" spans="1:18" s="80" customFormat="1" x14ac:dyDescent="0.3">
      <c r="A145" s="96">
        <f>IF(F145="","", COUNTA($F$17:F145))</f>
        <v>105</v>
      </c>
      <c r="B145" s="71"/>
      <c r="C145" s="71"/>
      <c r="D145" s="28"/>
      <c r="E145" s="105" t="s">
        <v>171</v>
      </c>
      <c r="F145" s="100">
        <v>1</v>
      </c>
      <c r="G145" s="95">
        <v>0</v>
      </c>
      <c r="H145" s="103">
        <f t="shared" si="54"/>
        <v>1</v>
      </c>
      <c r="I145" s="102" t="s">
        <v>56</v>
      </c>
      <c r="J145" s="109" t="s">
        <v>42</v>
      </c>
      <c r="K145" s="109" t="s">
        <v>42</v>
      </c>
      <c r="L145" s="110">
        <v>0</v>
      </c>
      <c r="M145" s="90">
        <v>0</v>
      </c>
      <c r="N145" s="90">
        <v>0</v>
      </c>
      <c r="O145" s="90">
        <f t="shared" si="55"/>
        <v>0</v>
      </c>
      <c r="P145" s="90">
        <f t="shared" si="56"/>
        <v>0</v>
      </c>
      <c r="Q145" s="91">
        <f t="shared" si="57"/>
        <v>0</v>
      </c>
      <c r="R145" s="97"/>
    </row>
    <row r="146" spans="1:18" s="80" customFormat="1" x14ac:dyDescent="0.3">
      <c r="A146" s="96">
        <f>IF(F146="","", COUNTA($F$17:F146))</f>
        <v>106</v>
      </c>
      <c r="B146" s="71"/>
      <c r="C146" s="71"/>
      <c r="D146" s="28"/>
      <c r="E146" s="105" t="s">
        <v>172</v>
      </c>
      <c r="F146" s="100">
        <v>2</v>
      </c>
      <c r="G146" s="95">
        <v>0</v>
      </c>
      <c r="H146" s="103">
        <f t="shared" si="54"/>
        <v>2</v>
      </c>
      <c r="I146" s="102" t="s">
        <v>56</v>
      </c>
      <c r="J146" s="109" t="s">
        <v>42</v>
      </c>
      <c r="K146" s="109" t="s">
        <v>42</v>
      </c>
      <c r="L146" s="110">
        <v>0</v>
      </c>
      <c r="M146" s="90">
        <v>0</v>
      </c>
      <c r="N146" s="90">
        <v>0</v>
      </c>
      <c r="O146" s="90">
        <f t="shared" si="55"/>
        <v>0</v>
      </c>
      <c r="P146" s="90">
        <f t="shared" si="56"/>
        <v>0</v>
      </c>
      <c r="Q146" s="91">
        <f t="shared" si="57"/>
        <v>0</v>
      </c>
      <c r="R146" s="97"/>
    </row>
    <row r="147" spans="1:18" x14ac:dyDescent="0.3">
      <c r="A147" s="61" t="str">
        <f>IF(F147="","", COUNTA($F$17:F147))</f>
        <v/>
      </c>
      <c r="B147" s="27"/>
      <c r="C147" s="27"/>
      <c r="D147" s="28"/>
      <c r="E147" s="75"/>
      <c r="F147" s="76"/>
      <c r="G147" s="76"/>
      <c r="H147" s="77"/>
      <c r="I147" s="76"/>
      <c r="J147" s="10"/>
      <c r="K147" s="90"/>
      <c r="L147" s="10"/>
      <c r="M147" s="12"/>
      <c r="N147" s="12"/>
      <c r="O147" s="12"/>
      <c r="P147" s="12"/>
      <c r="Q147" s="13"/>
      <c r="R147" s="66"/>
    </row>
    <row r="148" spans="1:18" ht="17.399999999999999" x14ac:dyDescent="0.3">
      <c r="A148" s="61" t="str">
        <f>IF(F148="","", COUNTA($F$17:F148))</f>
        <v/>
      </c>
      <c r="B148" s="14"/>
      <c r="C148" s="14"/>
      <c r="D148" s="15"/>
      <c r="E148" s="120" t="s">
        <v>18</v>
      </c>
      <c r="F148" s="73"/>
      <c r="G148" s="73"/>
      <c r="H148" s="78"/>
      <c r="I148" s="73"/>
      <c r="J148" s="16"/>
      <c r="K148" s="120">
        <f>SUM(K31:K147)</f>
        <v>0</v>
      </c>
      <c r="L148" s="116"/>
      <c r="M148" s="117"/>
      <c r="N148" s="117"/>
      <c r="O148" s="121">
        <f>SUM(O30:O147)</f>
        <v>0</v>
      </c>
      <c r="P148" s="121">
        <f>SUM(P30:P147)</f>
        <v>0</v>
      </c>
      <c r="Q148" s="118"/>
      <c r="R148" s="121">
        <f>SUM(Q30:Q148)</f>
        <v>0</v>
      </c>
    </row>
    <row r="149" spans="1:18" x14ac:dyDescent="0.3">
      <c r="A149" s="61" t="str">
        <f>IF(F149="","", COUNTA($F$17:F149))</f>
        <v/>
      </c>
      <c r="B149" s="20"/>
      <c r="C149" s="20"/>
      <c r="D149" s="21"/>
      <c r="E149" s="72"/>
      <c r="F149" s="74"/>
      <c r="G149" s="74"/>
      <c r="H149" s="79"/>
      <c r="I149" s="74"/>
      <c r="J149" s="23"/>
      <c r="K149" s="93"/>
      <c r="L149" s="23"/>
      <c r="M149" s="25"/>
      <c r="N149" s="25"/>
      <c r="O149" s="25"/>
      <c r="P149" s="25"/>
      <c r="Q149" s="26"/>
      <c r="R149" s="65"/>
    </row>
    <row r="150" spans="1:18" x14ac:dyDescent="0.3">
      <c r="A150" s="64"/>
      <c r="B150" s="20"/>
      <c r="C150" s="20"/>
      <c r="D150" s="21"/>
      <c r="E150" s="22"/>
      <c r="F150" s="23"/>
      <c r="G150" s="23"/>
      <c r="H150" s="24"/>
      <c r="I150" s="23"/>
      <c r="J150" s="23"/>
      <c r="K150" s="93"/>
      <c r="L150" s="23"/>
      <c r="M150" s="25"/>
      <c r="N150" s="25"/>
      <c r="O150" s="25"/>
      <c r="P150" s="25"/>
      <c r="Q150" s="26"/>
      <c r="R150" s="65"/>
    </row>
    <row r="151" spans="1:18" x14ac:dyDescent="0.3">
      <c r="A151" s="58"/>
      <c r="B151" s="38"/>
      <c r="C151" s="38"/>
      <c r="D151" s="37"/>
      <c r="E151" s="39"/>
      <c r="F151" s="40"/>
      <c r="G151" s="40"/>
      <c r="H151" s="40"/>
      <c r="I151" s="40"/>
      <c r="J151" s="40"/>
      <c r="K151" s="101"/>
      <c r="L151" s="40"/>
      <c r="M151" s="41"/>
      <c r="N151" s="140"/>
      <c r="O151" s="140"/>
      <c r="P151" s="140"/>
      <c r="Q151" s="140"/>
      <c r="R151" s="141"/>
    </row>
    <row r="152" spans="1:18" x14ac:dyDescent="0.3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4"/>
    </row>
    <row r="153" spans="1:18" ht="14.4" x14ac:dyDescent="0.3">
      <c r="A153" s="130" t="s">
        <v>19</v>
      </c>
      <c r="B153" s="130"/>
      <c r="C153" s="130"/>
      <c r="D153" s="130"/>
      <c r="E153" s="130"/>
      <c r="F153" s="130"/>
      <c r="G153" s="130"/>
      <c r="H153" s="130"/>
      <c r="I153" s="130"/>
      <c r="J153" s="122"/>
      <c r="K153" s="123"/>
      <c r="L153" s="122"/>
      <c r="M153" s="123"/>
      <c r="N153" s="123"/>
      <c r="O153" s="123"/>
      <c r="P153" s="123"/>
      <c r="Q153" s="123">
        <f>SUM(Q16:Q152)</f>
        <v>0</v>
      </c>
      <c r="R153" s="123">
        <f>SUM(R16:R152)</f>
        <v>0</v>
      </c>
    </row>
    <row r="154" spans="1:18" ht="14.4" x14ac:dyDescent="0.3">
      <c r="A154" s="130" t="s">
        <v>20</v>
      </c>
      <c r="B154" s="130"/>
      <c r="C154" s="130"/>
      <c r="D154" s="130"/>
      <c r="E154" s="130"/>
      <c r="F154" s="130"/>
      <c r="G154" s="130"/>
      <c r="H154" s="130"/>
      <c r="I154" s="130"/>
      <c r="J154" s="122"/>
      <c r="K154" s="123"/>
      <c r="L154" s="122"/>
      <c r="M154" s="124">
        <v>0.25</v>
      </c>
      <c r="N154" s="123"/>
      <c r="O154" s="123"/>
      <c r="P154" s="123"/>
      <c r="Q154" s="123">
        <f>M154*Q153</f>
        <v>0</v>
      </c>
      <c r="R154" s="123">
        <f>M154*R153</f>
        <v>0</v>
      </c>
    </row>
    <row r="155" spans="1:18" ht="14.4" x14ac:dyDescent="0.3">
      <c r="A155" s="130" t="s">
        <v>21</v>
      </c>
      <c r="B155" s="130"/>
      <c r="C155" s="130"/>
      <c r="D155" s="130"/>
      <c r="E155" s="130"/>
      <c r="F155" s="130"/>
      <c r="G155" s="130"/>
      <c r="H155" s="130"/>
      <c r="I155" s="130"/>
      <c r="J155" s="122"/>
      <c r="K155" s="123"/>
      <c r="L155" s="122"/>
      <c r="M155" s="123"/>
      <c r="N155" s="123"/>
      <c r="O155" s="123"/>
      <c r="P155" s="123"/>
      <c r="Q155" s="123">
        <f>SUM(Q153:Q154)</f>
        <v>0</v>
      </c>
      <c r="R155" s="123">
        <f>SUM(R153:R154)</f>
        <v>0</v>
      </c>
    </row>
    <row r="156" spans="1:18" ht="14.4" x14ac:dyDescent="0.3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</row>
    <row r="157" spans="1:18" ht="14.4" customHeight="1" x14ac:dyDescent="0.3">
      <c r="A157" s="131" t="s">
        <v>22</v>
      </c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3"/>
    </row>
    <row r="158" spans="1:18" ht="14.4" customHeight="1" thickBot="1" x14ac:dyDescent="0.35">
      <c r="A158" s="134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6"/>
    </row>
  </sheetData>
  <mergeCells count="17">
    <mergeCell ref="A2:R2"/>
    <mergeCell ref="E12:R13"/>
    <mergeCell ref="N14:R14"/>
    <mergeCell ref="A152:R152"/>
    <mergeCell ref="G5:H5"/>
    <mergeCell ref="I5:R5"/>
    <mergeCell ref="G7:H7"/>
    <mergeCell ref="I7:R7"/>
    <mergeCell ref="G8:H8"/>
    <mergeCell ref="I8:R8"/>
    <mergeCell ref="A11:R11"/>
    <mergeCell ref="N151:R151"/>
    <mergeCell ref="A156:R156"/>
    <mergeCell ref="A153:I153"/>
    <mergeCell ref="A154:I154"/>
    <mergeCell ref="A155:I155"/>
    <mergeCell ref="A157:R1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9" t="s">
        <v>30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3" x14ac:dyDescent="0.3">
      <c r="A2" s="45" t="s">
        <v>31</v>
      </c>
      <c r="B2" s="154" t="s">
        <v>175</v>
      </c>
      <c r="C2" s="154"/>
      <c r="D2" s="154"/>
      <c r="E2" s="154"/>
      <c r="F2" s="154"/>
      <c r="G2" s="46"/>
      <c r="H2" s="46"/>
      <c r="I2" s="46"/>
      <c r="J2" s="47"/>
    </row>
    <row r="3" spans="1:13" x14ac:dyDescent="0.3">
      <c r="A3" s="45" t="s">
        <v>35</v>
      </c>
      <c r="B3" s="155"/>
      <c r="C3" s="155"/>
      <c r="D3" s="155"/>
      <c r="E3" s="155"/>
      <c r="F3" s="155"/>
      <c r="G3" s="48"/>
      <c r="H3" s="48"/>
      <c r="I3" s="48"/>
      <c r="J3" s="49"/>
    </row>
    <row r="4" spans="1:13" x14ac:dyDescent="0.3">
      <c r="A4" s="45" t="s">
        <v>36</v>
      </c>
      <c r="B4" s="155"/>
      <c r="C4" s="155"/>
      <c r="D4" s="155"/>
      <c r="E4" s="155"/>
      <c r="F4" s="155"/>
      <c r="G4" s="48"/>
      <c r="H4" s="48"/>
      <c r="I4" s="48"/>
      <c r="J4" s="49"/>
    </row>
    <row r="5" spans="1:13" x14ac:dyDescent="0.3">
      <c r="A5" s="45" t="s">
        <v>37</v>
      </c>
      <c r="B5" s="155"/>
      <c r="C5" s="155"/>
      <c r="D5" s="155"/>
      <c r="E5" s="155"/>
      <c r="F5" s="155"/>
      <c r="G5" s="48"/>
      <c r="H5" s="48"/>
      <c r="I5" s="48"/>
      <c r="J5" s="49"/>
    </row>
    <row r="6" spans="1:13" x14ac:dyDescent="0.3">
      <c r="A6" s="42"/>
      <c r="B6" s="43"/>
      <c r="C6" s="43"/>
      <c r="D6" s="48"/>
      <c r="E6" s="48"/>
      <c r="F6" s="48"/>
      <c r="G6" s="48"/>
      <c r="H6" s="48"/>
      <c r="I6" s="48"/>
      <c r="J6" s="49"/>
    </row>
    <row r="7" spans="1:13" x14ac:dyDescent="0.3">
      <c r="A7" s="42"/>
      <c r="B7" s="43"/>
      <c r="C7" s="43"/>
      <c r="D7" s="48"/>
      <c r="E7" s="48"/>
      <c r="F7" s="48"/>
      <c r="G7" s="48"/>
      <c r="H7" s="48"/>
      <c r="I7" s="48"/>
      <c r="J7" s="49"/>
    </row>
    <row r="8" spans="1:13" x14ac:dyDescent="0.3">
      <c r="A8" s="42"/>
      <c r="B8" s="43"/>
      <c r="C8" s="43"/>
      <c r="D8" s="48"/>
      <c r="E8" s="48"/>
      <c r="F8" s="48"/>
      <c r="G8" s="48"/>
      <c r="H8" s="48"/>
      <c r="I8" s="48"/>
      <c r="J8" s="49"/>
    </row>
    <row r="9" spans="1:13" x14ac:dyDescent="0.3">
      <c r="A9" s="125" t="s">
        <v>32</v>
      </c>
      <c r="B9" s="156"/>
      <c r="C9" s="157"/>
      <c r="D9" s="157"/>
      <c r="E9" s="158"/>
      <c r="F9" s="153">
        <f ca="1">TODAY()</f>
        <v>45680</v>
      </c>
      <c r="G9" s="153"/>
      <c r="H9" s="153"/>
      <c r="I9" s="153"/>
      <c r="J9" s="153"/>
      <c r="K9" s="29"/>
      <c r="L9" s="29"/>
      <c r="M9" s="29"/>
    </row>
    <row r="10" spans="1:13" x14ac:dyDescent="0.3">
      <c r="A10" s="125" t="s">
        <v>29</v>
      </c>
      <c r="B10" s="149" t="s">
        <v>8</v>
      </c>
      <c r="C10" s="149"/>
      <c r="D10" s="149"/>
      <c r="E10" s="149"/>
      <c r="F10" s="149"/>
      <c r="G10" s="126" t="s">
        <v>52</v>
      </c>
      <c r="H10" s="126" t="s">
        <v>53</v>
      </c>
      <c r="I10" s="126" t="s">
        <v>54</v>
      </c>
      <c r="J10" s="126" t="s">
        <v>55</v>
      </c>
    </row>
    <row r="11" spans="1:13" x14ac:dyDescent="0.3">
      <c r="A11" s="44">
        <v>10000</v>
      </c>
      <c r="B11" s="150" t="s">
        <v>33</v>
      </c>
      <c r="C11" s="151"/>
      <c r="D11" s="151"/>
      <c r="E11" s="151"/>
      <c r="F11" s="152"/>
      <c r="G11" s="115">
        <f>'TAKEOFF BREAKDOWN'!K27</f>
        <v>0</v>
      </c>
      <c r="H11" s="70">
        <f>'TAKEOFF BREAKDOWN'!O27</f>
        <v>0</v>
      </c>
      <c r="I11" s="70">
        <f>'TAKEOFF BREAKDOWN'!P27</f>
        <v>0</v>
      </c>
      <c r="J11" s="70">
        <f>I11+H11</f>
        <v>0</v>
      </c>
    </row>
    <row r="12" spans="1:13" x14ac:dyDescent="0.3">
      <c r="A12" s="44">
        <v>230000</v>
      </c>
      <c r="B12" s="150" t="s">
        <v>34</v>
      </c>
      <c r="C12" s="151"/>
      <c r="D12" s="151"/>
      <c r="E12" s="151"/>
      <c r="F12" s="152"/>
      <c r="G12" s="115">
        <f>'TAKEOFF BREAKDOWN'!K148</f>
        <v>0</v>
      </c>
      <c r="H12" s="70">
        <f>'TAKEOFF BREAKDOWN'!O148</f>
        <v>0</v>
      </c>
      <c r="I12" s="70">
        <f>'TAKEOFF BREAKDOWN'!P148</f>
        <v>0</v>
      </c>
      <c r="J12" s="70">
        <f t="shared" ref="J12" si="0">I12+H12</f>
        <v>0</v>
      </c>
    </row>
    <row r="13" spans="1:13" x14ac:dyDescent="0.3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3" x14ac:dyDescent="0.3">
      <c r="A14" s="149" t="s">
        <v>19</v>
      </c>
      <c r="B14" s="149"/>
      <c r="C14" s="149"/>
      <c r="D14" s="149"/>
      <c r="E14" s="149"/>
      <c r="F14" s="125"/>
      <c r="G14" s="127" t="s">
        <v>42</v>
      </c>
      <c r="H14" s="128">
        <f>SUM(H11:H12)</f>
        <v>0</v>
      </c>
      <c r="I14" s="128">
        <f>SUM(I11:I12)</f>
        <v>0</v>
      </c>
      <c r="J14" s="128">
        <f>SUM(J11:J12)</f>
        <v>0</v>
      </c>
    </row>
    <row r="15" spans="1:13" x14ac:dyDescent="0.3">
      <c r="A15" s="149" t="s">
        <v>20</v>
      </c>
      <c r="B15" s="149"/>
      <c r="C15" s="149"/>
      <c r="D15" s="149"/>
      <c r="E15" s="149"/>
      <c r="F15" s="129">
        <v>0.25</v>
      </c>
      <c r="G15" s="128"/>
      <c r="H15" s="128"/>
      <c r="I15" s="128">
        <f>F15*J14</f>
        <v>0</v>
      </c>
      <c r="J15" s="128">
        <f>I15</f>
        <v>0</v>
      </c>
    </row>
    <row r="16" spans="1:13" x14ac:dyDescent="0.3">
      <c r="A16" s="149" t="s">
        <v>21</v>
      </c>
      <c r="B16" s="149"/>
      <c r="C16" s="149"/>
      <c r="D16" s="149"/>
      <c r="E16" s="149"/>
      <c r="F16" s="125"/>
      <c r="G16" s="128"/>
      <c r="H16" s="128"/>
      <c r="I16" s="128"/>
      <c r="J16" s="128">
        <f>J14+J15</f>
        <v>0</v>
      </c>
    </row>
  </sheetData>
  <mergeCells count="13">
    <mergeCell ref="A1:J1"/>
    <mergeCell ref="F9:J9"/>
    <mergeCell ref="B2:F2"/>
    <mergeCell ref="B3:F3"/>
    <mergeCell ref="B4:F4"/>
    <mergeCell ref="B5:F5"/>
    <mergeCell ref="B9:E9"/>
    <mergeCell ref="B10:F10"/>
    <mergeCell ref="B11:F11"/>
    <mergeCell ref="A16:E16"/>
    <mergeCell ref="A15:E15"/>
    <mergeCell ref="A14:E14"/>
    <mergeCell ref="B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FA647FC-8E74-4AE4-A54D-243BA6961F3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{DFA647FC-8E74-4AE4-A54D-243BA6961F34}</vt:lpwstr>
  </property>
</Properties>
</file>