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uaz\Desktop\sapmle sheets\SAMPLE ESTIMATES - Copy\SAMPLES ESTIMATES\"/>
    </mc:Choice>
  </mc:AlternateContent>
  <bookViews>
    <workbookView xWindow="0" yWindow="0" windowWidth="28800" windowHeight="12432"/>
  </bookViews>
  <sheets>
    <sheet name="TAKEOFF BREAKDOWN" sheetId="1" r:id="rId1"/>
    <sheet name="GENERAL SUMMARY" sheetId="2" r:id="rId2"/>
  </sheets>
  <externalReferences>
    <externalReference r:id="rId3"/>
  </externalReferences>
  <definedNames>
    <definedName name="_xlnm._FilterDatabase" localSheetId="0" hidden="1">'TAKEOFF BREAKDOWN'!$I$1:$I$272</definedName>
  </definedNames>
  <calcPr calcId="162913"/>
</workbook>
</file>

<file path=xl/calcChain.xml><?xml version="1.0" encoding="utf-8"?>
<calcChain xmlns="http://schemas.openxmlformats.org/spreadsheetml/2006/main">
  <c r="K27" i="1" l="1"/>
  <c r="G11" i="2" s="1"/>
  <c r="K262" i="1"/>
  <c r="G14" i="2" s="1"/>
  <c r="K226" i="1"/>
  <c r="G13" i="2" s="1"/>
  <c r="K189" i="1"/>
  <c r="G12" i="2" s="1"/>
  <c r="A17" i="1"/>
  <c r="H260" i="1"/>
  <c r="O260" i="1" s="1"/>
  <c r="H259" i="1"/>
  <c r="O259" i="1" s="1"/>
  <c r="H224" i="1"/>
  <c r="O224" i="1" s="1"/>
  <c r="H223" i="1"/>
  <c r="O223" i="1" s="1"/>
  <c r="H221" i="1"/>
  <c r="O221" i="1" s="1"/>
  <c r="H220" i="1"/>
  <c r="O220" i="1" s="1"/>
  <c r="H219" i="1"/>
  <c r="O219" i="1" s="1"/>
  <c r="H218" i="1"/>
  <c r="O218" i="1" s="1"/>
  <c r="H217" i="1"/>
  <c r="O217" i="1" s="1"/>
  <c r="H216" i="1"/>
  <c r="O216" i="1" s="1"/>
  <c r="H215" i="1"/>
  <c r="O215" i="1" s="1"/>
  <c r="H214" i="1"/>
  <c r="O214" i="1" s="1"/>
  <c r="H213" i="1"/>
  <c r="O213" i="1" s="1"/>
  <c r="H212" i="1"/>
  <c r="O212" i="1" s="1"/>
  <c r="H211" i="1"/>
  <c r="O211" i="1" s="1"/>
  <c r="H210" i="1"/>
  <c r="O210" i="1" s="1"/>
  <c r="H209" i="1"/>
  <c r="O209" i="1" s="1"/>
  <c r="H207" i="1"/>
  <c r="O207" i="1" s="1"/>
  <c r="H197" i="1"/>
  <c r="O197" i="1" s="1"/>
  <c r="H180" i="1"/>
  <c r="O180" i="1" s="1"/>
  <c r="H175" i="1"/>
  <c r="O175" i="1" s="1"/>
  <c r="H174" i="1"/>
  <c r="O174" i="1" s="1"/>
  <c r="H172" i="1"/>
  <c r="O172" i="1" s="1"/>
  <c r="H170" i="1"/>
  <c r="O170" i="1" s="1"/>
  <c r="H162" i="1"/>
  <c r="O162" i="1" s="1"/>
  <c r="H153" i="1"/>
  <c r="O153" i="1" s="1"/>
  <c r="H152" i="1"/>
  <c r="O152" i="1" s="1"/>
  <c r="H151" i="1"/>
  <c r="O151" i="1" s="1"/>
  <c r="H150" i="1"/>
  <c r="O150" i="1" s="1"/>
  <c r="H149" i="1"/>
  <c r="O149" i="1" s="1"/>
  <c r="H148" i="1"/>
  <c r="O148" i="1" s="1"/>
  <c r="H147" i="1"/>
  <c r="O147" i="1" s="1"/>
  <c r="H146" i="1"/>
  <c r="O146" i="1" s="1"/>
  <c r="H145" i="1"/>
  <c r="O145" i="1" s="1"/>
  <c r="H144" i="1"/>
  <c r="O144" i="1" s="1"/>
  <c r="H143" i="1"/>
  <c r="O143" i="1" s="1"/>
  <c r="H142" i="1"/>
  <c r="O142" i="1" s="1"/>
  <c r="H141" i="1"/>
  <c r="O141" i="1" s="1"/>
  <c r="H140" i="1"/>
  <c r="O140" i="1" s="1"/>
  <c r="H138" i="1"/>
  <c r="O138" i="1" s="1"/>
  <c r="H137" i="1"/>
  <c r="O137" i="1" s="1"/>
  <c r="H257" i="1"/>
  <c r="P257" i="1" s="1"/>
  <c r="H256" i="1"/>
  <c r="P256" i="1" s="1"/>
  <c r="H255" i="1"/>
  <c r="P255" i="1" s="1"/>
  <c r="H254" i="1"/>
  <c r="H253" i="1"/>
  <c r="P253" i="1" s="1"/>
  <c r="H252" i="1"/>
  <c r="P252" i="1" s="1"/>
  <c r="H251" i="1"/>
  <c r="P251" i="1" s="1"/>
  <c r="H250" i="1"/>
  <c r="H249" i="1"/>
  <c r="P249" i="1" s="1"/>
  <c r="H248" i="1"/>
  <c r="H247" i="1"/>
  <c r="P247" i="1" s="1"/>
  <c r="H246" i="1"/>
  <c r="H245" i="1"/>
  <c r="P245" i="1" s="1"/>
  <c r="H244" i="1"/>
  <c r="H243" i="1"/>
  <c r="P243" i="1" s="1"/>
  <c r="H242" i="1"/>
  <c r="P242" i="1" s="1"/>
  <c r="H241" i="1"/>
  <c r="P241" i="1" s="1"/>
  <c r="H240" i="1"/>
  <c r="P240" i="1" s="1"/>
  <c r="H239" i="1"/>
  <c r="P239" i="1" s="1"/>
  <c r="H238" i="1"/>
  <c r="P238" i="1" s="1"/>
  <c r="H237" i="1"/>
  <c r="H235" i="1"/>
  <c r="P235" i="1" s="1"/>
  <c r="H234" i="1"/>
  <c r="H233" i="1"/>
  <c r="P233" i="1" s="1"/>
  <c r="H232" i="1"/>
  <c r="P232" i="1" s="1"/>
  <c r="H231" i="1"/>
  <c r="P231" i="1" s="1"/>
  <c r="H230" i="1"/>
  <c r="P230" i="1" s="1"/>
  <c r="H208" i="1"/>
  <c r="P208" i="1" s="1"/>
  <c r="H206" i="1"/>
  <c r="P206" i="1" s="1"/>
  <c r="H205" i="1"/>
  <c r="H204" i="1"/>
  <c r="P204" i="1" s="1"/>
  <c r="H202" i="1"/>
  <c r="H201" i="1"/>
  <c r="P201" i="1" s="1"/>
  <c r="H200" i="1"/>
  <c r="H199" i="1"/>
  <c r="P199" i="1" s="1"/>
  <c r="H198" i="1"/>
  <c r="H196" i="1"/>
  <c r="P196" i="1" s="1"/>
  <c r="H195" i="1"/>
  <c r="H194" i="1"/>
  <c r="P194" i="1" s="1"/>
  <c r="H193" i="1"/>
  <c r="H187" i="1"/>
  <c r="P187" i="1" s="1"/>
  <c r="H186" i="1"/>
  <c r="H185" i="1"/>
  <c r="P185" i="1" s="1"/>
  <c r="H184" i="1"/>
  <c r="H183" i="1"/>
  <c r="P183" i="1" s="1"/>
  <c r="H182" i="1"/>
  <c r="P182" i="1" s="1"/>
  <c r="H181" i="1"/>
  <c r="P181" i="1" s="1"/>
  <c r="H179" i="1"/>
  <c r="P179" i="1" s="1"/>
  <c r="H177" i="1"/>
  <c r="P177" i="1" s="1"/>
  <c r="H176" i="1"/>
  <c r="P176" i="1" s="1"/>
  <c r="H173" i="1"/>
  <c r="P173" i="1" s="1"/>
  <c r="H171" i="1"/>
  <c r="P171" i="1" s="1"/>
  <c r="H169" i="1"/>
  <c r="P169" i="1" s="1"/>
  <c r="H168" i="1"/>
  <c r="P168" i="1" s="1"/>
  <c r="H167" i="1"/>
  <c r="H166" i="1"/>
  <c r="P166" i="1" s="1"/>
  <c r="H164" i="1"/>
  <c r="H163" i="1"/>
  <c r="P163" i="1" s="1"/>
  <c r="H161" i="1"/>
  <c r="H160" i="1"/>
  <c r="P160" i="1" s="1"/>
  <c r="H159" i="1"/>
  <c r="H158" i="1"/>
  <c r="P158" i="1" s="1"/>
  <c r="H157" i="1"/>
  <c r="H156" i="1"/>
  <c r="H155" i="1"/>
  <c r="H135" i="1"/>
  <c r="H134" i="1"/>
  <c r="P134" i="1" s="1"/>
  <c r="H133" i="1"/>
  <c r="H132" i="1"/>
  <c r="P132" i="1" s="1"/>
  <c r="H131" i="1"/>
  <c r="H130" i="1"/>
  <c r="P130" i="1" s="1"/>
  <c r="H128" i="1"/>
  <c r="H127" i="1"/>
  <c r="P127" i="1" s="1"/>
  <c r="H126" i="1"/>
  <c r="P126" i="1" s="1"/>
  <c r="H125" i="1"/>
  <c r="P125" i="1" s="1"/>
  <c r="H124" i="1"/>
  <c r="P124" i="1" s="1"/>
  <c r="H122" i="1"/>
  <c r="H121" i="1"/>
  <c r="P121" i="1" s="1"/>
  <c r="H120" i="1"/>
  <c r="H119" i="1"/>
  <c r="P119" i="1" s="1"/>
  <c r="H118" i="1"/>
  <c r="H116" i="1"/>
  <c r="P116" i="1" s="1"/>
  <c r="H115" i="1"/>
  <c r="H114" i="1"/>
  <c r="P114" i="1" s="1"/>
  <c r="H113" i="1"/>
  <c r="H111" i="1"/>
  <c r="P111" i="1" s="1"/>
  <c r="H110" i="1"/>
  <c r="H109" i="1"/>
  <c r="P109" i="1" s="1"/>
  <c r="H108" i="1"/>
  <c r="H107" i="1"/>
  <c r="P107" i="1" s="1"/>
  <c r="H105" i="1"/>
  <c r="H104" i="1"/>
  <c r="P104" i="1" s="1"/>
  <c r="H103" i="1"/>
  <c r="H102" i="1"/>
  <c r="P102" i="1" s="1"/>
  <c r="H101" i="1"/>
  <c r="H100" i="1"/>
  <c r="P100" i="1" s="1"/>
  <c r="H99" i="1"/>
  <c r="H97" i="1"/>
  <c r="P97" i="1" s="1"/>
  <c r="H96" i="1"/>
  <c r="H95" i="1"/>
  <c r="P95" i="1" s="1"/>
  <c r="H94" i="1"/>
  <c r="H93" i="1"/>
  <c r="P93" i="1" s="1"/>
  <c r="H92" i="1"/>
  <c r="H90" i="1"/>
  <c r="P90" i="1" s="1"/>
  <c r="H89" i="1"/>
  <c r="H88" i="1"/>
  <c r="P88" i="1" s="1"/>
  <c r="H87" i="1"/>
  <c r="P87" i="1" s="1"/>
  <c r="H86" i="1"/>
  <c r="P86" i="1" s="1"/>
  <c r="H85" i="1"/>
  <c r="P85" i="1" s="1"/>
  <c r="H84" i="1"/>
  <c r="P84" i="1" s="1"/>
  <c r="H83" i="1"/>
  <c r="P83" i="1" s="1"/>
  <c r="H82" i="1"/>
  <c r="H81" i="1"/>
  <c r="P81" i="1" s="1"/>
  <c r="H80" i="1"/>
  <c r="H79" i="1"/>
  <c r="P79" i="1" s="1"/>
  <c r="H78" i="1"/>
  <c r="P78" i="1" s="1"/>
  <c r="H77" i="1"/>
  <c r="P77" i="1" s="1"/>
  <c r="H76" i="1"/>
  <c r="P76" i="1" s="1"/>
  <c r="H75" i="1"/>
  <c r="H74" i="1"/>
  <c r="P74" i="1" s="1"/>
  <c r="H73" i="1"/>
  <c r="H72" i="1"/>
  <c r="P72" i="1" s="1"/>
  <c r="H71" i="1"/>
  <c r="P71" i="1" s="1"/>
  <c r="H70" i="1"/>
  <c r="P70" i="1" s="1"/>
  <c r="H69" i="1"/>
  <c r="P69" i="1" s="1"/>
  <c r="H68" i="1"/>
  <c r="P68" i="1" s="1"/>
  <c r="H67" i="1"/>
  <c r="P67" i="1" s="1"/>
  <c r="H66" i="1"/>
  <c r="H65" i="1"/>
  <c r="P65" i="1" s="1"/>
  <c r="H64" i="1"/>
  <c r="H62" i="1"/>
  <c r="P62" i="1" s="1"/>
  <c r="H61" i="1"/>
  <c r="P61" i="1" s="1"/>
  <c r="H60" i="1"/>
  <c r="P60" i="1" s="1"/>
  <c r="H59" i="1"/>
  <c r="P59" i="1" s="1"/>
  <c r="H58" i="1"/>
  <c r="H57" i="1"/>
  <c r="P57" i="1" s="1"/>
  <c r="H56" i="1"/>
  <c r="H55" i="1"/>
  <c r="P55" i="1" s="1"/>
  <c r="H53" i="1"/>
  <c r="P53" i="1" s="1"/>
  <c r="H52" i="1"/>
  <c r="P52" i="1" s="1"/>
  <c r="H51" i="1"/>
  <c r="P51" i="1" s="1"/>
  <c r="H50" i="1"/>
  <c r="P50" i="1" s="1"/>
  <c r="H48" i="1"/>
  <c r="P48" i="1" s="1"/>
  <c r="H47" i="1"/>
  <c r="H46" i="1"/>
  <c r="P46" i="1" s="1"/>
  <c r="H45" i="1"/>
  <c r="H44" i="1"/>
  <c r="H43" i="1"/>
  <c r="P43" i="1" s="1"/>
  <c r="H42" i="1"/>
  <c r="H41" i="1"/>
  <c r="P41" i="1" s="1"/>
  <c r="H40" i="1"/>
  <c r="P40" i="1" s="1"/>
  <c r="H39" i="1"/>
  <c r="P39" i="1" s="1"/>
  <c r="H38" i="1"/>
  <c r="P38" i="1" s="1"/>
  <c r="H37" i="1"/>
  <c r="P37" i="1" s="1"/>
  <c r="H36" i="1"/>
  <c r="P36" i="1" s="1"/>
  <c r="H35" i="1"/>
  <c r="H34" i="1"/>
  <c r="P34" i="1" s="1"/>
  <c r="H33" i="1"/>
  <c r="H32" i="1"/>
  <c r="P32" i="1" s="1"/>
  <c r="H31" i="1"/>
  <c r="P31" i="1" s="1"/>
  <c r="A38" i="1" l="1"/>
  <c r="A61" i="1"/>
  <c r="A83" i="1"/>
  <c r="A108" i="1"/>
  <c r="A133" i="1"/>
  <c r="A160" i="1"/>
  <c r="A199" i="1"/>
  <c r="A239" i="1"/>
  <c r="A257" i="1"/>
  <c r="A253" i="1"/>
  <c r="A249" i="1"/>
  <c r="A245" i="1"/>
  <c r="A241" i="1"/>
  <c r="A237" i="1"/>
  <c r="A232" i="1"/>
  <c r="A223" i="1"/>
  <c r="A218" i="1"/>
  <c r="A214" i="1"/>
  <c r="A210" i="1"/>
  <c r="A206" i="1"/>
  <c r="A201" i="1"/>
  <c r="A197" i="1"/>
  <c r="A193" i="1"/>
  <c r="A184" i="1"/>
  <c r="A180" i="1"/>
  <c r="A175" i="1"/>
  <c r="A171" i="1"/>
  <c r="A167" i="1"/>
  <c r="A162" i="1"/>
  <c r="A158" i="1"/>
  <c r="A153" i="1"/>
  <c r="A149" i="1"/>
  <c r="A145" i="1"/>
  <c r="A141" i="1"/>
  <c r="A135" i="1"/>
  <c r="A131" i="1"/>
  <c r="A126" i="1"/>
  <c r="A121" i="1"/>
  <c r="A116" i="1"/>
  <c r="A111" i="1"/>
  <c r="A107" i="1"/>
  <c r="A102" i="1"/>
  <c r="A97" i="1"/>
  <c r="A93" i="1"/>
  <c r="A88" i="1"/>
  <c r="A84" i="1"/>
  <c r="A80" i="1"/>
  <c r="A76" i="1"/>
  <c r="A72" i="1"/>
  <c r="A68" i="1"/>
  <c r="A64" i="1"/>
  <c r="A59" i="1"/>
  <c r="A55" i="1"/>
  <c r="A50" i="1"/>
  <c r="A45" i="1"/>
  <c r="A41" i="1"/>
  <c r="A37" i="1"/>
  <c r="A33" i="1"/>
  <c r="A256" i="1"/>
  <c r="A252" i="1"/>
  <c r="A248" i="1"/>
  <c r="A244" i="1"/>
  <c r="A240" i="1"/>
  <c r="A235" i="1"/>
  <c r="A231" i="1"/>
  <c r="A221" i="1"/>
  <c r="A217" i="1"/>
  <c r="A213" i="1"/>
  <c r="A209" i="1"/>
  <c r="A205" i="1"/>
  <c r="A200" i="1"/>
  <c r="A196" i="1"/>
  <c r="A187" i="1"/>
  <c r="A183" i="1"/>
  <c r="A179" i="1"/>
  <c r="A174" i="1"/>
  <c r="A170" i="1"/>
  <c r="A166" i="1"/>
  <c r="A161" i="1"/>
  <c r="A157" i="1"/>
  <c r="A152" i="1"/>
  <c r="A254" i="1"/>
  <c r="A246" i="1"/>
  <c r="A238" i="1"/>
  <c r="A224" i="1"/>
  <c r="A215" i="1"/>
  <c r="A207" i="1"/>
  <c r="A198" i="1"/>
  <c r="A185" i="1"/>
  <c r="A176" i="1"/>
  <c r="A168" i="1"/>
  <c r="A159" i="1"/>
  <c r="A150" i="1"/>
  <c r="A144" i="1"/>
  <c r="A138" i="1"/>
  <c r="A132" i="1"/>
  <c r="A125" i="1"/>
  <c r="A119" i="1"/>
  <c r="A113" i="1"/>
  <c r="A105" i="1"/>
  <c r="A100" i="1"/>
  <c r="A94" i="1"/>
  <c r="A87" i="1"/>
  <c r="A82" i="1"/>
  <c r="A77" i="1"/>
  <c r="A71" i="1"/>
  <c r="A66" i="1"/>
  <c r="A60" i="1"/>
  <c r="A53" i="1"/>
  <c r="A47" i="1"/>
  <c r="A42" i="1"/>
  <c r="A36" i="1"/>
  <c r="A31" i="1"/>
  <c r="A260" i="1"/>
  <c r="A251" i="1"/>
  <c r="A243" i="1"/>
  <c r="A234" i="1"/>
  <c r="A220" i="1"/>
  <c r="A212" i="1"/>
  <c r="A204" i="1"/>
  <c r="A195" i="1"/>
  <c r="A182" i="1"/>
  <c r="A173" i="1"/>
  <c r="A164" i="1"/>
  <c r="A156" i="1"/>
  <c r="A148" i="1"/>
  <c r="A143" i="1"/>
  <c r="A137" i="1"/>
  <c r="A130" i="1"/>
  <c r="A124" i="1"/>
  <c r="A118" i="1"/>
  <c r="A110" i="1"/>
  <c r="A104" i="1"/>
  <c r="A99" i="1"/>
  <c r="A92" i="1"/>
  <c r="A86" i="1"/>
  <c r="A81" i="1"/>
  <c r="A75" i="1"/>
  <c r="A70" i="1"/>
  <c r="A65" i="1"/>
  <c r="A58" i="1"/>
  <c r="A52" i="1"/>
  <c r="A46" i="1"/>
  <c r="A40" i="1"/>
  <c r="A35" i="1"/>
  <c r="A259" i="1"/>
  <c r="A250" i="1"/>
  <c r="A242" i="1"/>
  <c r="A233" i="1"/>
  <c r="A219" i="1"/>
  <c r="A211" i="1"/>
  <c r="A202" i="1"/>
  <c r="A194" i="1"/>
  <c r="A181" i="1"/>
  <c r="A172" i="1"/>
  <c r="A163" i="1"/>
  <c r="A155" i="1"/>
  <c r="A147" i="1"/>
  <c r="A142" i="1"/>
  <c r="A134" i="1"/>
  <c r="A128" i="1"/>
  <c r="A122" i="1"/>
  <c r="A115" i="1"/>
  <c r="A109" i="1"/>
  <c r="A103" i="1"/>
  <c r="A96" i="1"/>
  <c r="A90" i="1"/>
  <c r="A85" i="1"/>
  <c r="A79" i="1"/>
  <c r="A74" i="1"/>
  <c r="A69" i="1"/>
  <c r="A62" i="1"/>
  <c r="A57" i="1"/>
  <c r="A51" i="1"/>
  <c r="A44" i="1"/>
  <c r="A39" i="1"/>
  <c r="A34" i="1"/>
  <c r="A43" i="1"/>
  <c r="A67" i="1"/>
  <c r="A89" i="1"/>
  <c r="A114" i="1"/>
  <c r="A140" i="1"/>
  <c r="A169" i="1"/>
  <c r="A208" i="1"/>
  <c r="A247" i="1"/>
  <c r="A48" i="1"/>
  <c r="A73" i="1"/>
  <c r="A95" i="1"/>
  <c r="A120" i="1"/>
  <c r="A146" i="1"/>
  <c r="A177" i="1"/>
  <c r="A216" i="1"/>
  <c r="A255" i="1"/>
  <c r="A32" i="1"/>
  <c r="A56" i="1"/>
  <c r="A78" i="1"/>
  <c r="A101" i="1"/>
  <c r="A127" i="1"/>
  <c r="A151" i="1"/>
  <c r="A186" i="1"/>
  <c r="A230" i="1"/>
  <c r="O81" i="1"/>
  <c r="Q81" i="1" s="1"/>
  <c r="O84" i="1"/>
  <c r="Q84" i="1" s="1"/>
  <c r="O168" i="1"/>
  <c r="Q168" i="1" s="1"/>
  <c r="O206" i="1"/>
  <c r="Q206" i="1" s="1"/>
  <c r="O256" i="1"/>
  <c r="Q256" i="1" s="1"/>
  <c r="O38" i="1"/>
  <c r="Q38" i="1" s="1"/>
  <c r="O88" i="1"/>
  <c r="Q88" i="1" s="1"/>
  <c r="O183" i="1"/>
  <c r="Q183" i="1" s="1"/>
  <c r="O51" i="1"/>
  <c r="Q51" i="1" s="1"/>
  <c r="O86" i="1"/>
  <c r="Q86" i="1" s="1"/>
  <c r="O107" i="1"/>
  <c r="Q107" i="1" s="1"/>
  <c r="O196" i="1"/>
  <c r="Q196" i="1" s="1"/>
  <c r="O251" i="1"/>
  <c r="Q251" i="1" s="1"/>
  <c r="O36" i="1"/>
  <c r="Q36" i="1" s="1"/>
  <c r="O57" i="1"/>
  <c r="Q57" i="1" s="1"/>
  <c r="O72" i="1"/>
  <c r="Q72" i="1" s="1"/>
  <c r="O79" i="1"/>
  <c r="Q79" i="1" s="1"/>
  <c r="O93" i="1"/>
  <c r="Q93" i="1" s="1"/>
  <c r="O111" i="1"/>
  <c r="Q111" i="1" s="1"/>
  <c r="O163" i="1"/>
  <c r="Q163" i="1" s="1"/>
  <c r="O187" i="1"/>
  <c r="Q187" i="1" s="1"/>
  <c r="O43" i="1"/>
  <c r="Q43" i="1" s="1"/>
  <c r="O46" i="1"/>
  <c r="Q46" i="1" s="1"/>
  <c r="O85" i="1"/>
  <c r="Q85" i="1" s="1"/>
  <c r="O87" i="1"/>
  <c r="Q87" i="1" s="1"/>
  <c r="O97" i="1"/>
  <c r="Q97" i="1" s="1"/>
  <c r="O116" i="1"/>
  <c r="Q116" i="1" s="1"/>
  <c r="O31" i="1"/>
  <c r="O67" i="1"/>
  <c r="Q67" i="1" s="1"/>
  <c r="O102" i="1"/>
  <c r="Q102" i="1" s="1"/>
  <c r="O121" i="1"/>
  <c r="Q121" i="1" s="1"/>
  <c r="O130" i="1"/>
  <c r="Q130" i="1" s="1"/>
  <c r="O201" i="1"/>
  <c r="Q201" i="1" s="1"/>
  <c r="O247" i="1"/>
  <c r="Q247" i="1" s="1"/>
  <c r="O40" i="1"/>
  <c r="Q40" i="1" s="1"/>
  <c r="O48" i="1"/>
  <c r="Q48" i="1" s="1"/>
  <c r="O55" i="1"/>
  <c r="Q55" i="1" s="1"/>
  <c r="O65" i="1"/>
  <c r="Q65" i="1" s="1"/>
  <c r="O70" i="1"/>
  <c r="Q70" i="1" s="1"/>
  <c r="O83" i="1"/>
  <c r="Q83" i="1" s="1"/>
  <c r="O95" i="1"/>
  <c r="Q95" i="1" s="1"/>
  <c r="O104" i="1"/>
  <c r="Q104" i="1" s="1"/>
  <c r="O114" i="1"/>
  <c r="Q114" i="1" s="1"/>
  <c r="O132" i="1"/>
  <c r="Q132" i="1" s="1"/>
  <c r="O158" i="1"/>
  <c r="Q158" i="1" s="1"/>
  <c r="O160" i="1"/>
  <c r="Q160" i="1" s="1"/>
  <c r="O171" i="1"/>
  <c r="Q171" i="1" s="1"/>
  <c r="O185" i="1"/>
  <c r="Q185" i="1" s="1"/>
  <c r="O199" i="1"/>
  <c r="Q199" i="1" s="1"/>
  <c r="O230" i="1"/>
  <c r="O245" i="1"/>
  <c r="Q245" i="1" s="1"/>
  <c r="P138" i="1"/>
  <c r="Q138" i="1" s="1"/>
  <c r="P141" i="1"/>
  <c r="Q141" i="1" s="1"/>
  <c r="P143" i="1"/>
  <c r="Q143" i="1" s="1"/>
  <c r="P145" i="1"/>
  <c r="Q145" i="1" s="1"/>
  <c r="P147" i="1"/>
  <c r="Q147" i="1" s="1"/>
  <c r="P149" i="1"/>
  <c r="Q149" i="1" s="1"/>
  <c r="P151" i="1"/>
  <c r="Q151" i="1" s="1"/>
  <c r="P153" i="1"/>
  <c r="Q153" i="1" s="1"/>
  <c r="P170" i="1"/>
  <c r="Q170" i="1" s="1"/>
  <c r="P174" i="1"/>
  <c r="Q174" i="1" s="1"/>
  <c r="P180" i="1"/>
  <c r="Q180" i="1" s="1"/>
  <c r="P207" i="1"/>
  <c r="Q207" i="1" s="1"/>
  <c r="P210" i="1"/>
  <c r="Q210" i="1" s="1"/>
  <c r="P212" i="1"/>
  <c r="Q212" i="1" s="1"/>
  <c r="P214" i="1"/>
  <c r="Q214" i="1" s="1"/>
  <c r="P216" i="1"/>
  <c r="Q216" i="1" s="1"/>
  <c r="P218" i="1"/>
  <c r="Q218" i="1" s="1"/>
  <c r="P220" i="1"/>
  <c r="Q220" i="1" s="1"/>
  <c r="P223" i="1"/>
  <c r="Q223" i="1" s="1"/>
  <c r="P259" i="1"/>
  <c r="Q259" i="1" s="1"/>
  <c r="O41" i="1"/>
  <c r="Q41" i="1" s="1"/>
  <c r="O53" i="1"/>
  <c r="Q53" i="1" s="1"/>
  <c r="O59" i="1"/>
  <c r="Q59" i="1" s="1"/>
  <c r="O74" i="1"/>
  <c r="Q74" i="1" s="1"/>
  <c r="O77" i="1"/>
  <c r="Q77" i="1" s="1"/>
  <c r="O90" i="1"/>
  <c r="Q90" i="1" s="1"/>
  <c r="O100" i="1"/>
  <c r="Q100" i="1" s="1"/>
  <c r="O109" i="1"/>
  <c r="Q109" i="1" s="1"/>
  <c r="O119" i="1"/>
  <c r="Q119" i="1" s="1"/>
  <c r="O166" i="1"/>
  <c r="Q166" i="1" s="1"/>
  <c r="O181" i="1"/>
  <c r="Q181" i="1" s="1"/>
  <c r="O194" i="1"/>
  <c r="Q194" i="1" s="1"/>
  <c r="O204" i="1"/>
  <c r="Q204" i="1" s="1"/>
  <c r="O235" i="1"/>
  <c r="Q235" i="1" s="1"/>
  <c r="O238" i="1"/>
  <c r="Q238" i="1" s="1"/>
  <c r="O240" i="1"/>
  <c r="Q240" i="1" s="1"/>
  <c r="O249" i="1"/>
  <c r="Q249" i="1" s="1"/>
  <c r="P137" i="1"/>
  <c r="Q137" i="1" s="1"/>
  <c r="P140" i="1"/>
  <c r="Q140" i="1" s="1"/>
  <c r="P142" i="1"/>
  <c r="Q142" i="1" s="1"/>
  <c r="P144" i="1"/>
  <c r="Q144" i="1" s="1"/>
  <c r="P146" i="1"/>
  <c r="Q146" i="1" s="1"/>
  <c r="P148" i="1"/>
  <c r="Q148" i="1" s="1"/>
  <c r="P150" i="1"/>
  <c r="Q150" i="1" s="1"/>
  <c r="P152" i="1"/>
  <c r="Q152" i="1" s="1"/>
  <c r="P162" i="1"/>
  <c r="Q162" i="1" s="1"/>
  <c r="P172" i="1"/>
  <c r="Q172" i="1" s="1"/>
  <c r="P175" i="1"/>
  <c r="Q175" i="1" s="1"/>
  <c r="P197" i="1"/>
  <c r="Q197" i="1" s="1"/>
  <c r="P209" i="1"/>
  <c r="Q209" i="1" s="1"/>
  <c r="P211" i="1"/>
  <c r="Q211" i="1" s="1"/>
  <c r="P213" i="1"/>
  <c r="Q213" i="1" s="1"/>
  <c r="P215" i="1"/>
  <c r="Q215" i="1" s="1"/>
  <c r="P217" i="1"/>
  <c r="Q217" i="1" s="1"/>
  <c r="P219" i="1"/>
  <c r="Q219" i="1" s="1"/>
  <c r="P221" i="1"/>
  <c r="Q221" i="1" s="1"/>
  <c r="P224" i="1"/>
  <c r="Q224" i="1" s="1"/>
  <c r="P260" i="1"/>
  <c r="Q260" i="1" s="1"/>
  <c r="P66" i="1"/>
  <c r="O66" i="1"/>
  <c r="P234" i="1"/>
  <c r="O234" i="1"/>
  <c r="P44" i="1"/>
  <c r="O44" i="1"/>
  <c r="P96" i="1"/>
  <c r="O96" i="1"/>
  <c r="P105" i="1"/>
  <c r="O105" i="1"/>
  <c r="P254" i="1"/>
  <c r="O254" i="1"/>
  <c r="P161" i="1"/>
  <c r="O161" i="1"/>
  <c r="P200" i="1"/>
  <c r="O200" i="1"/>
  <c r="P246" i="1"/>
  <c r="O246" i="1"/>
  <c r="P75" i="1"/>
  <c r="O75" i="1"/>
  <c r="P131" i="1"/>
  <c r="O131" i="1"/>
  <c r="P157" i="1"/>
  <c r="O157" i="1"/>
  <c r="P244" i="1"/>
  <c r="O244" i="1"/>
  <c r="P115" i="1"/>
  <c r="O115" i="1"/>
  <c r="P35" i="1"/>
  <c r="O35" i="1"/>
  <c r="P42" i="1"/>
  <c r="O42" i="1"/>
  <c r="P186" i="1"/>
  <c r="O186" i="1"/>
  <c r="P33" i="1"/>
  <c r="O33" i="1"/>
  <c r="P64" i="1"/>
  <c r="O64" i="1"/>
  <c r="P73" i="1"/>
  <c r="O73" i="1"/>
  <c r="P82" i="1"/>
  <c r="O82" i="1"/>
  <c r="P94" i="1"/>
  <c r="O94" i="1"/>
  <c r="P103" i="1"/>
  <c r="O103" i="1"/>
  <c r="P113" i="1"/>
  <c r="O113" i="1"/>
  <c r="P122" i="1"/>
  <c r="O122" i="1"/>
  <c r="P128" i="1"/>
  <c r="O128" i="1"/>
  <c r="P159" i="1"/>
  <c r="O159" i="1"/>
  <c r="O32" i="1"/>
  <c r="Q32" i="1" s="1"/>
  <c r="O37" i="1"/>
  <c r="Q37" i="1" s="1"/>
  <c r="O39" i="1"/>
  <c r="Q39" i="1" s="1"/>
  <c r="P47" i="1"/>
  <c r="O47" i="1"/>
  <c r="P56" i="1"/>
  <c r="O56" i="1"/>
  <c r="O61" i="1"/>
  <c r="Q61" i="1" s="1"/>
  <c r="O69" i="1"/>
  <c r="Q69" i="1" s="1"/>
  <c r="O71" i="1"/>
  <c r="Q71" i="1" s="1"/>
  <c r="O76" i="1"/>
  <c r="Q76" i="1" s="1"/>
  <c r="O78" i="1"/>
  <c r="Q78" i="1" s="1"/>
  <c r="P80" i="1"/>
  <c r="O80" i="1"/>
  <c r="P92" i="1"/>
  <c r="O92" i="1"/>
  <c r="P101" i="1"/>
  <c r="O101" i="1"/>
  <c r="P110" i="1"/>
  <c r="O110" i="1"/>
  <c r="P120" i="1"/>
  <c r="O120" i="1"/>
  <c r="O126" i="1"/>
  <c r="Q126" i="1" s="1"/>
  <c r="P155" i="1"/>
  <c r="O155" i="1"/>
  <c r="P167" i="1"/>
  <c r="O167" i="1"/>
  <c r="O179" i="1"/>
  <c r="Q179" i="1" s="1"/>
  <c r="O182" i="1"/>
  <c r="Q182" i="1" s="1"/>
  <c r="P195" i="1"/>
  <c r="O195" i="1"/>
  <c r="P205" i="1"/>
  <c r="O205" i="1"/>
  <c r="O232" i="1"/>
  <c r="Q232" i="1" s="1"/>
  <c r="O242" i="1"/>
  <c r="Q242" i="1" s="1"/>
  <c r="P250" i="1"/>
  <c r="O250" i="1"/>
  <c r="O252" i="1"/>
  <c r="Q252" i="1" s="1"/>
  <c r="P58" i="1"/>
  <c r="O58" i="1"/>
  <c r="P184" i="1"/>
  <c r="O184" i="1"/>
  <c r="P198" i="1"/>
  <c r="O198" i="1"/>
  <c r="P237" i="1"/>
  <c r="O237" i="1"/>
  <c r="O34" i="1"/>
  <c r="Q34" i="1" s="1"/>
  <c r="P45" i="1"/>
  <c r="O45" i="1"/>
  <c r="P89" i="1"/>
  <c r="O89" i="1"/>
  <c r="P99" i="1"/>
  <c r="O99" i="1"/>
  <c r="P108" i="1"/>
  <c r="O108" i="1"/>
  <c r="P118" i="1"/>
  <c r="O118" i="1"/>
  <c r="O124" i="1"/>
  <c r="Q124" i="1" s="1"/>
  <c r="P164" i="1"/>
  <c r="O164" i="1"/>
  <c r="O176" i="1"/>
  <c r="Q176" i="1" s="1"/>
  <c r="P193" i="1"/>
  <c r="O193" i="1"/>
  <c r="P202" i="1"/>
  <c r="O202" i="1"/>
  <c r="P248" i="1"/>
  <c r="O248" i="1"/>
  <c r="O50" i="1"/>
  <c r="Q50" i="1" s="1"/>
  <c r="O52" i="1"/>
  <c r="Q52" i="1" s="1"/>
  <c r="O60" i="1"/>
  <c r="Q60" i="1" s="1"/>
  <c r="O62" i="1"/>
  <c r="Q62" i="1" s="1"/>
  <c r="O68" i="1"/>
  <c r="Q68" i="1" s="1"/>
  <c r="O125" i="1"/>
  <c r="Q125" i="1" s="1"/>
  <c r="O127" i="1"/>
  <c r="Q127" i="1" s="1"/>
  <c r="O134" i="1"/>
  <c r="Q134" i="1" s="1"/>
  <c r="O169" i="1"/>
  <c r="Q169" i="1" s="1"/>
  <c r="O173" i="1"/>
  <c r="Q173" i="1" s="1"/>
  <c r="O177" i="1"/>
  <c r="Q177" i="1" s="1"/>
  <c r="O208" i="1"/>
  <c r="Q208" i="1" s="1"/>
  <c r="O231" i="1"/>
  <c r="Q231" i="1" s="1"/>
  <c r="O233" i="1"/>
  <c r="Q233" i="1" s="1"/>
  <c r="O239" i="1"/>
  <c r="Q239" i="1" s="1"/>
  <c r="O241" i="1"/>
  <c r="Q241" i="1" s="1"/>
  <c r="O243" i="1"/>
  <c r="Q243" i="1" s="1"/>
  <c r="O253" i="1"/>
  <c r="Q253" i="1" s="1"/>
  <c r="O255" i="1"/>
  <c r="Q255" i="1" s="1"/>
  <c r="O257" i="1"/>
  <c r="Q257" i="1" s="1"/>
  <c r="P133" i="1"/>
  <c r="O133" i="1"/>
  <c r="P135" i="1"/>
  <c r="O135" i="1"/>
  <c r="P156" i="1"/>
  <c r="O156" i="1"/>
  <c r="P189" i="1" l="1"/>
  <c r="I12" i="2" s="1"/>
  <c r="P262" i="1"/>
  <c r="I14" i="2" s="1"/>
  <c r="O226" i="1"/>
  <c r="H13" i="2" s="1"/>
  <c r="Q230" i="1"/>
  <c r="O262" i="1"/>
  <c r="H14" i="2" s="1"/>
  <c r="J14" i="2" s="1"/>
  <c r="Q31" i="1"/>
  <c r="O189" i="1"/>
  <c r="H12" i="2" s="1"/>
  <c r="P226" i="1"/>
  <c r="I13" i="2" s="1"/>
  <c r="Q113" i="1"/>
  <c r="Q244" i="1"/>
  <c r="Q131" i="1"/>
  <c r="Q94" i="1"/>
  <c r="Q155" i="1"/>
  <c r="Q120" i="1"/>
  <c r="Q101" i="1"/>
  <c r="Q47" i="1"/>
  <c r="Q202" i="1"/>
  <c r="Q73" i="1"/>
  <c r="Q96" i="1"/>
  <c r="Q45" i="1"/>
  <c r="Q35" i="1"/>
  <c r="Q161" i="1"/>
  <c r="Q164" i="1"/>
  <c r="Q118" i="1"/>
  <c r="Q99" i="1"/>
  <c r="Q184" i="1"/>
  <c r="Q159" i="1"/>
  <c r="Q122" i="1"/>
  <c r="Q82" i="1"/>
  <c r="Q64" i="1"/>
  <c r="Q200" i="1"/>
  <c r="Q254" i="1"/>
  <c r="Q66" i="1"/>
  <c r="Q56" i="1"/>
  <c r="Q186" i="1"/>
  <c r="Q115" i="1"/>
  <c r="Q44" i="1"/>
  <c r="Q234" i="1"/>
  <c r="Q248" i="1"/>
  <c r="Q193" i="1"/>
  <c r="Q42" i="1"/>
  <c r="Q105" i="1"/>
  <c r="Q108" i="1"/>
  <c r="Q89" i="1"/>
  <c r="Q198" i="1"/>
  <c r="Q58" i="1"/>
  <c r="Q250" i="1"/>
  <c r="Q195" i="1"/>
  <c r="Q167" i="1"/>
  <c r="Q110" i="1"/>
  <c r="Q92" i="1"/>
  <c r="Q103" i="1"/>
  <c r="Q246" i="1"/>
  <c r="Q237" i="1"/>
  <c r="Q205" i="1"/>
  <c r="Q80" i="1"/>
  <c r="Q128" i="1"/>
  <c r="Q33" i="1"/>
  <c r="Q157" i="1"/>
  <c r="Q75" i="1"/>
  <c r="Q135" i="1"/>
  <c r="Q156" i="1"/>
  <c r="Q133" i="1"/>
  <c r="J13" i="2" l="1"/>
  <c r="R189" i="1"/>
  <c r="R226" i="1"/>
  <c r="R262" i="1"/>
  <c r="J12" i="2"/>
  <c r="A227" i="1"/>
  <c r="A226" i="1"/>
  <c r="A225" i="1"/>
  <c r="A192" i="1"/>
  <c r="A191" i="1"/>
  <c r="A263" i="1" l="1"/>
  <c r="A262" i="1"/>
  <c r="A261" i="1"/>
  <c r="A236" i="1"/>
  <c r="A228" i="1"/>
  <c r="A190" i="1" l="1"/>
  <c r="A189" i="1"/>
  <c r="A188" i="1"/>
  <c r="A30" i="1"/>
  <c r="A29" i="1"/>
  <c r="A25" i="1" l="1"/>
  <c r="A24" i="1"/>
  <c r="H25" i="1"/>
  <c r="H24" i="1"/>
  <c r="H23" i="1"/>
  <c r="H22" i="1"/>
  <c r="H21" i="1"/>
  <c r="H20" i="1"/>
  <c r="H19" i="1"/>
  <c r="H18" i="1"/>
  <c r="H17" i="1"/>
  <c r="P17" i="1" l="1"/>
  <c r="O17" i="1"/>
  <c r="O22" i="1"/>
  <c r="P22" i="1"/>
  <c r="P24" i="1"/>
  <c r="O24" i="1"/>
  <c r="P25" i="1"/>
  <c r="O25" i="1"/>
  <c r="P23" i="1"/>
  <c r="F9" i="2"/>
  <c r="N14" i="1"/>
  <c r="O18" i="1"/>
  <c r="A18" i="1"/>
  <c r="A19" i="1"/>
  <c r="A20" i="1"/>
  <c r="A21" i="1"/>
  <c r="A22" i="1"/>
  <c r="A23" i="1"/>
  <c r="P21" i="1"/>
  <c r="P20" i="1"/>
  <c r="P19" i="1"/>
  <c r="P18" i="1"/>
  <c r="P27" i="1" l="1"/>
  <c r="I11" i="2" s="1"/>
  <c r="I16" i="2" s="1"/>
  <c r="Q17" i="1"/>
  <c r="Q22" i="1"/>
  <c r="Q25" i="1"/>
  <c r="Q24" i="1"/>
  <c r="Q18" i="1"/>
  <c r="O19" i="1"/>
  <c r="Q19" i="1" s="1"/>
  <c r="O20" i="1"/>
  <c r="Q20" i="1" s="1"/>
  <c r="O21" i="1"/>
  <c r="Q21" i="1" s="1"/>
  <c r="O23" i="1"/>
  <c r="Q23" i="1" s="1"/>
  <c r="Q267" i="1" l="1"/>
  <c r="Q268" i="1" s="1"/>
  <c r="Q269" i="1" s="1"/>
  <c r="R27" i="1"/>
  <c r="R267" i="1" s="1"/>
  <c r="O27" i="1"/>
  <c r="H11" i="2" s="1"/>
  <c r="H16" i="2" l="1"/>
  <c r="J11" i="2"/>
  <c r="J16" i="2" s="1"/>
  <c r="I17" i="2" s="1"/>
  <c r="J17" i="2" s="1"/>
  <c r="J18" i="2" s="1"/>
  <c r="R268" i="1"/>
  <c r="R269" i="1" s="1"/>
</calcChain>
</file>

<file path=xl/sharedStrings.xml><?xml version="1.0" encoding="utf-8"?>
<sst xmlns="http://schemas.openxmlformats.org/spreadsheetml/2006/main" count="920" uniqueCount="282">
  <si>
    <t>CLIENT'S INFORMATION</t>
  </si>
  <si>
    <t>CONTACT:</t>
  </si>
  <si>
    <t>COMPANY:</t>
  </si>
  <si>
    <t>E-MAIL ADDRESS:</t>
  </si>
  <si>
    <t>PHONE NUMBER:</t>
  </si>
  <si>
    <t>ITEM #</t>
  </si>
  <si>
    <t>DWG. #</t>
  </si>
  <si>
    <t>CSI #</t>
  </si>
  <si>
    <t>DESCRIPTION</t>
  </si>
  <si>
    <t>QTY.</t>
  </si>
  <si>
    <t>WASTE</t>
  </si>
  <si>
    <t>QTY. W/ WASTE</t>
  </si>
  <si>
    <t>UNIT</t>
  </si>
  <si>
    <t>UNIT COST (MATERIAL)</t>
  </si>
  <si>
    <t>UNIT COST (LAB. + EQUIP.)</t>
  </si>
  <si>
    <t>ITEM COST</t>
  </si>
  <si>
    <t>TRADE COST</t>
  </si>
  <si>
    <t>DIVISION 26 - ELECTRICAL</t>
  </si>
  <si>
    <t>Subtotal (Electrical)</t>
  </si>
  <si>
    <t>SUB TOTAL</t>
  </si>
  <si>
    <t>OVERHEAD AND PROFIT</t>
  </si>
  <si>
    <t>TOTAL BASE BID</t>
  </si>
  <si>
    <r>
      <t xml:space="preserve">General Notes: </t>
    </r>
    <r>
      <rPr>
        <sz val="12"/>
        <color rgb="FFFF0000"/>
        <rFont val="Calibri"/>
        <family val="2"/>
        <scheme val="minor"/>
      </rPr>
      <t>The prices used while preparing the estimate were taken from RSMeans online i.e. the standard pricing &amp; the company is not responsible for any kind of variations in the prices. So, it is preferred to review the prices.</t>
    </r>
  </si>
  <si>
    <t xml:space="preserve">DETAILED BREAKDOWN OF ITEMS </t>
  </si>
  <si>
    <t>TOTAL COST (MATERIAL)</t>
  </si>
  <si>
    <t>TOTAL COST (LAB. + EQUIP.)</t>
  </si>
  <si>
    <t>DETAIL #</t>
  </si>
  <si>
    <t>DIVISION 01 - GENERAL REQUIRMENTS</t>
  </si>
  <si>
    <t>Subtotal (General Requirments)</t>
  </si>
  <si>
    <t xml:space="preserve">DIVISION NO </t>
  </si>
  <si>
    <t xml:space="preserve">GENERAL SUMMARY </t>
  </si>
  <si>
    <t>Prepared For:</t>
  </si>
  <si>
    <t>Date</t>
  </si>
  <si>
    <t xml:space="preserve">GENERAL REQUIRMENTS </t>
  </si>
  <si>
    <t xml:space="preserve">ELECTRICAL </t>
  </si>
  <si>
    <t>Project ID:</t>
  </si>
  <si>
    <t>Scope:</t>
  </si>
  <si>
    <t xml:space="preserve">No. Of Floors: </t>
  </si>
  <si>
    <t>LS</t>
  </si>
  <si>
    <t>DIVISION 28 - ELECTRONIC SAFETY &amp; SECURITY</t>
  </si>
  <si>
    <t>Subtotal (Electronic Safety &amp; Security)</t>
  </si>
  <si>
    <t>UNIT MANHOUR</t>
  </si>
  <si>
    <t>HOURLY WAGE</t>
  </si>
  <si>
    <t>DIVISION 27 - COMMUNICATIONS</t>
  </si>
  <si>
    <t>Subtotal (Communications)</t>
  </si>
  <si>
    <t>TOTAL HOURS</t>
  </si>
  <si>
    <t>HRS</t>
  </si>
  <si>
    <t>Mobilization &amp; Demobilization</t>
  </si>
  <si>
    <t>Bond &amp; Insurance</t>
  </si>
  <si>
    <t>Project Supervision &amp; Project Management</t>
  </si>
  <si>
    <t xml:space="preserve">Submittals, Samples, Shop Drawings, Site Safety Plans Etc. </t>
  </si>
  <si>
    <t xml:space="preserve">Project Schedule </t>
  </si>
  <si>
    <t>Temporary Facilities &amp; Controls</t>
  </si>
  <si>
    <t xml:space="preserve">Closeout Procedures </t>
  </si>
  <si>
    <t xml:space="preserve">Office Overhaed </t>
  </si>
  <si>
    <t>Permits</t>
  </si>
  <si>
    <t>LABOR Hours</t>
  </si>
  <si>
    <t>MATERIAL COST</t>
  </si>
  <si>
    <t>LABOR COST</t>
  </si>
  <si>
    <t>SUBTOTAL</t>
  </si>
  <si>
    <t>EA</t>
  </si>
  <si>
    <t>FT</t>
  </si>
  <si>
    <t>POWER FIXTURES</t>
  </si>
  <si>
    <t>Duplex Receptacle</t>
  </si>
  <si>
    <t>Duplex Receptacle Controlled By Occupancy Sensor Via Power Pack</t>
  </si>
  <si>
    <t>GFCI Duplex Receptacle</t>
  </si>
  <si>
    <t>Weatherproof GFCI Duplex Receptacle</t>
  </si>
  <si>
    <t>Provide Plug-In Unit W/Circuit Breaker Type Plug-In Unit_x000D_
L-20R On 5'-0" Drop Cord</t>
  </si>
  <si>
    <t>Single Receptacle GFCI Type</t>
  </si>
  <si>
    <t>Special Purpose Receptacle_x000D_
NEMA L5-20R</t>
  </si>
  <si>
    <t>Quadplex Receptacle</t>
  </si>
  <si>
    <t>AV System 2-Gang Junction Box</t>
  </si>
  <si>
    <t>Quadplex Receptacle Floor Mounted</t>
  </si>
  <si>
    <t>2-Gang Junction Box With Blank Cover Plate</t>
  </si>
  <si>
    <t>Room Relay Pack Receptacle Control</t>
  </si>
  <si>
    <t>4-Gang High Capacity Media Box Floor Mounted</t>
  </si>
  <si>
    <t>2-Gang Junction Box With Blank Cover</t>
  </si>
  <si>
    <t>VFD Provided By Vendor And Installed By Electrical Contractor</t>
  </si>
  <si>
    <t>Ceiling Mounted Occupancy Sensor_x000D_
Dual Technology Small Motion</t>
  </si>
  <si>
    <t>PP Programmable Power Pack</t>
  </si>
  <si>
    <t>(3) 4" Conduit Sleeve With Nylon Bushing Through Wall</t>
  </si>
  <si>
    <t>DISCONNECT SWITCH</t>
  </si>
  <si>
    <t>Non Fused Disconnect 30Amp, 3P</t>
  </si>
  <si>
    <t>Fused Disconnect 30Amp, 2P</t>
  </si>
  <si>
    <t>Non Fused Disconnect 60Amp, 3P</t>
  </si>
  <si>
    <t>Fused Disconnect 100Amp, 2P</t>
  </si>
  <si>
    <t>SWITCHES</t>
  </si>
  <si>
    <t>EPC Mushroom Emergency Power Shutoff Switch</t>
  </si>
  <si>
    <t>Manual No-Reversing Horse Power Rated Thermal Switch</t>
  </si>
  <si>
    <t>Garbage Disposal ON/Off Switch</t>
  </si>
  <si>
    <t>Automatic Transfer Switch For Chilled Water Pump</t>
  </si>
  <si>
    <t>Single Pole Toggle Switch</t>
  </si>
  <si>
    <t>3-Way Toggle Switch</t>
  </si>
  <si>
    <t>4-Way Toggle Switch</t>
  </si>
  <si>
    <t>Occupancy Sensor Switch</t>
  </si>
  <si>
    <t>LIGHTING FIXTURES</t>
  </si>
  <si>
    <t>L3: 4' Surface Luminaire
3000 Lumens, 30W</t>
  </si>
  <si>
    <t>L3E:  4' Surface Luminaire
With (2) 7W Emergency Battery Packs
3000 Lumens, 30W</t>
  </si>
  <si>
    <t>L4:  4' Surface Luminaire
5000 Lumens, 41W</t>
  </si>
  <si>
    <t>L4E: 4' Surface Luminaire
With (2) 7W Emergency Battery Packs
5000 Lumens, 41W</t>
  </si>
  <si>
    <t>L6: 2' x 2' Volumetric Luminaire
3300 Lumens, 26.3W</t>
  </si>
  <si>
    <t>L6E: 2' x 2' Volumetric Luminaire
With 90 Min Emergency Battery Backup
3300 Lumens, 26.3W</t>
  </si>
  <si>
    <t>L7: 2' x 4' Volumetric Luminaire
4000 Lumens, 33.1W</t>
  </si>
  <si>
    <t>L7E: 2' x 4' Volumetric Luminaire
With 90 Min Emergency Battery Backup
4000 Lumens, 33.1W</t>
  </si>
  <si>
    <t>L9: 4' Surface Luminaire
2000 Lumens, 16W</t>
  </si>
  <si>
    <t>L9E: 4' Surface Luminaire
With Self Diagnostic Emergency Battery Backup
2000 Lumens, 16W</t>
  </si>
  <si>
    <t>L10: 4' Surface Wrap Around Luminaire
3000 Lumens, 26.7W</t>
  </si>
  <si>
    <t>L11: 2' x 2' LED Flat Panel
2000 Lumens, 18.7W</t>
  </si>
  <si>
    <t>L11E: 2' x 2' LED Flat Panel
With Emergency Battery Backup
2000 Lumens, 18.7W</t>
  </si>
  <si>
    <t>L12: 4' Suspended Linera Luminaire
1300 Lumens, 52W</t>
  </si>
  <si>
    <t>L13: 4' Suspended Linera Indirect Luminaire
1300 Lumens, 52W</t>
  </si>
  <si>
    <t>L14:  2' Suspended Linera Luminaire
2500 Lumens, 22W</t>
  </si>
  <si>
    <t>L14E:  2' Suspended Linera Luminaire
With 7W Battery Backup
2500 Lumens, 22W</t>
  </si>
  <si>
    <t>L15:  2' Surface Linera Luminaire
2000 Lumens, 13.4W</t>
  </si>
  <si>
    <t>L16: 4' Suspended Linera Indirect Luminaire
1300 Lumens, 52W</t>
  </si>
  <si>
    <t>R1: 6" Recessed Downlight
500 Lumens, 5.8W</t>
  </si>
  <si>
    <t>R1E: 6" Recessed Downlight
500 Lumens, 5.8W</t>
  </si>
  <si>
    <t>R2: 6" Recessed Shower Downlight
1000 Lumens, 8.8W</t>
  </si>
  <si>
    <t>WP1E: Wall Pack Luminaire
With Emergency Battery Backup
1200 Lumens, 10W</t>
  </si>
  <si>
    <t>WP2:  Wall Pack Luminaire
1200 Lumens, 10W</t>
  </si>
  <si>
    <t>WP3:  Wall Pack Luminaire
1200 Lumens, 10W</t>
  </si>
  <si>
    <t>EX1: Red Exit Light
(2) 1.5W Adjustable Lights
Battery Backup</t>
  </si>
  <si>
    <t>EM3: Emergency Light 
(2) 3.3W Adjustable Lights
Battery Backup</t>
  </si>
  <si>
    <t xml:space="preserve">SWITCHGEARS </t>
  </si>
  <si>
    <t>SWGR-1A; Switchgear_x000D_
4000A, 100KAIC, 480V, 3PH</t>
  </si>
  <si>
    <t>SWGR-1B; Switchgear_x000D_
4000A, 100KAIC, 480V, 3PH</t>
  </si>
  <si>
    <t>SWGR-2A; Switchgear_x000D_
4000A, 100KAIC, 480V, 3PH</t>
  </si>
  <si>
    <t>SWGR-2B; Switchgear_x000D_
4000A, 100KAIC, 480V, 3PH</t>
  </si>
  <si>
    <t>SWGR-3; Switchgear_x000D_
4000A, 100KAIC, 480V, 3PH</t>
  </si>
  <si>
    <t>15KV Finegay Pad Mounted Switchgear</t>
  </si>
  <si>
    <t>UPS AND CABINETS</t>
  </si>
  <si>
    <t>UPS 1A With Battery Cabinet</t>
  </si>
  <si>
    <t>UPS 1B With Battery Cabinet</t>
  </si>
  <si>
    <t>UPS 2A With Battery Cabinet</t>
  </si>
  <si>
    <t>UPS 2B With Battery Cabinet</t>
  </si>
  <si>
    <t>Tie Cabinet 1</t>
  </si>
  <si>
    <t>Tie Cabinet 2</t>
  </si>
  <si>
    <t>Generator Connection Cabinet</t>
  </si>
  <si>
    <t>SWITCHBOARDS</t>
  </si>
  <si>
    <t>SWBD-1A: Switchboard_x000D_
2500A, 100KAIC, 480V, 3PH</t>
  </si>
  <si>
    <t>SWBD-1B: Switchboard_x000D_
2500A, 100KAIC, 480V, 3PH</t>
  </si>
  <si>
    <t>J001B 15KV Pad Mounted VFI Switch</t>
  </si>
  <si>
    <t>Secondary Unit Substation A</t>
  </si>
  <si>
    <t>Secondary Unit Substation B</t>
  </si>
  <si>
    <t>AUTOMATIC TRANSFER SWITCHES</t>
  </si>
  <si>
    <t>ATS-1C Automatic Transfer Switch_x000D_
600A, 480V, 3PH, 4W</t>
  </si>
  <si>
    <t>ATS-1D Automatic Transfer Switch_x000D_
600A, 480V, 3PH, 4W</t>
  </si>
  <si>
    <t>ATS-4 Automatic Transfer Switch_x000D_
600A, 480V, 3PH, 4W</t>
  </si>
  <si>
    <t>ATS-4 Automatic Transfer Switch_x000D_
50A, 480V, 3PH, 4W</t>
  </si>
  <si>
    <t>TRANSFORMERS</t>
  </si>
  <si>
    <t>Transformer Dry Type
112.5 KV 208/120V</t>
  </si>
  <si>
    <t>Transformer Dry Type
45 KV 208/120V</t>
  </si>
  <si>
    <t>Transformer Dry Type
75 KV 208/120V</t>
  </si>
  <si>
    <t>PDU POWER DISTRIBUTION UNITS</t>
  </si>
  <si>
    <t>PDU: Power Distribution Unit_x000D_
175A Main Breaker_x000D_
100KVA Transformer_x000D_
480/208V_x000D_
Data Rack Sub-Feed Breakers</t>
  </si>
  <si>
    <t>PDU: Power Distribution Unit_x000D_
350A Main Breaker_x000D_
225KVA Transformer_x000D_
480/208V_x000D_
Data Rack Sub-Feed Breakers</t>
  </si>
  <si>
    <t>PDU: Power Distribution Unit_x000D_
225A Main Breaker_x000D_
150KVA Transformer_x000D_
480/208V_x000D_
Data Rack Sub-Feed Breakers</t>
  </si>
  <si>
    <t>PDU: Power Distribution Unit_x000D_
500A Main Breaker_x000D_
350KVA Transformer_x000D_
480/208V_x000D_
Data Rack Sub-Feed Breakers</t>
  </si>
  <si>
    <t>PDU: Power Distribution Unit_x000D_
500A Main Breaker_x000D_
300KVA Transformer_x000D_
480/208V_x000D_
Data Rack Sub-Feed Breakers</t>
  </si>
  <si>
    <t>PANELS</t>
  </si>
  <si>
    <t>Electrical Panel 1200A, 480V, 3PH, 4W</t>
  </si>
  <si>
    <t>Electrical Panel 800A, 480V, 3PH, 4W</t>
  </si>
  <si>
    <t>Electrical Panel 225A, 480V, 3PH, 4W</t>
  </si>
  <si>
    <t>Electrical Panel 125A, 480V, 3PH, 4W</t>
  </si>
  <si>
    <t>Electrical Panel 100A, 480V, 3PH, 4W</t>
  </si>
  <si>
    <t>Electrical Panel 50A, 480V, 3PH, 4W</t>
  </si>
  <si>
    <t>WIRING AND CONDUITS</t>
  </si>
  <si>
    <t>3/4" EMT Conduit</t>
  </si>
  <si>
    <t>#12 AWG Wiring</t>
  </si>
  <si>
    <t>LECTRICAL FEEDERS</t>
  </si>
  <si>
    <t>#500 KCMIL Cable</t>
  </si>
  <si>
    <t>#350 KCMIL Cable</t>
  </si>
  <si>
    <t>#4/0 AWG THWN Wire</t>
  </si>
  <si>
    <t>#1 AWG Wire</t>
  </si>
  <si>
    <t>#3/0 AWG THWN Wire</t>
  </si>
  <si>
    <t>#6 AWG Wire</t>
  </si>
  <si>
    <t>#1/0 AWG Wire</t>
  </si>
  <si>
    <t>#3 AWG Wire</t>
  </si>
  <si>
    <t>#2 GND Wire</t>
  </si>
  <si>
    <t>#6 GND Wire</t>
  </si>
  <si>
    <t>#8 GND Wire</t>
  </si>
  <si>
    <t>1" EMT Conduit</t>
  </si>
  <si>
    <t>3"EMT Conduit</t>
  </si>
  <si>
    <t>4"EMT Conduit</t>
  </si>
  <si>
    <t>ELECTRICAL SITE</t>
  </si>
  <si>
    <t>Pull Box</t>
  </si>
  <si>
    <t>Traffic Light</t>
  </si>
  <si>
    <t>Access Gate Controller</t>
  </si>
  <si>
    <t>Security Camera With Pole</t>
  </si>
  <si>
    <t>Card Reader</t>
  </si>
  <si>
    <t>GFCI Water Meter Receptacle</t>
  </si>
  <si>
    <t>Beacon Light</t>
  </si>
  <si>
    <t>1" PVC With Pull Wire</t>
  </si>
  <si>
    <t>P1: Pole Mounted Area Light
7286 Lumens, 51W
Pole Height: 28' AFG</t>
  </si>
  <si>
    <t>P2: Pole Mounted Area Light
7286 Lumens, 51W
Pole Height: 28' AFG</t>
  </si>
  <si>
    <t>3/4" X 10' Long Grounding Rod</t>
  </si>
  <si>
    <t>Reinforced Concrete Ground Test Well_x000D_
Szize: 12" x 12" x 12"_x000D_
3/4" x 10' Long Grounding Rod</t>
  </si>
  <si>
    <t>Exothermic Grounding Connection</t>
  </si>
  <si>
    <t>Grounding Rebar To Grounding Ring Connection</t>
  </si>
  <si>
    <t>#4/0 Soft Drawn Bare Copper Ground Ring</t>
  </si>
  <si>
    <t>Grounding Bus Bar</t>
  </si>
  <si>
    <t>4" x 4" #6 AWG Copper Mesh Gris Embeded In Concerete</t>
  </si>
  <si>
    <t>Bond Raised Floor Pedestal</t>
  </si>
  <si>
    <t>3" x 1/16" Copper Strap For Mesh Connection</t>
  </si>
  <si>
    <t>#1/0 Bare Copper Strap For Mesh Connection</t>
  </si>
  <si>
    <t>Four- Stud Earthbridges Cast Into Floor In 2' x 2' Grid</t>
  </si>
  <si>
    <t>Bond Condenser Skids To Ground Ring</t>
  </si>
  <si>
    <t>Tee Splice</t>
  </si>
  <si>
    <t>Embeded Lightning Conductor</t>
  </si>
  <si>
    <t>Side Mount Mast</t>
  </si>
  <si>
    <t>Flat Mount Air Terminal</t>
  </si>
  <si>
    <t>Handrail Mounted Air Terminal</t>
  </si>
  <si>
    <t>Wall Mount Air Terminal</t>
  </si>
  <si>
    <t>Bond Antenna Mount To Lighting Protection</t>
  </si>
  <si>
    <t>Bi-Metallic Splice At Base Of Lightning Mast</t>
  </si>
  <si>
    <t>2' Air Terminal On Roof</t>
  </si>
  <si>
    <t>GROUNDIDNG &amp; BONDING</t>
  </si>
  <si>
    <t>LIGHTNING PROTECTION</t>
  </si>
  <si>
    <t>COMMUNICATION FIXTURES</t>
  </si>
  <si>
    <t>Utility Data Outlet</t>
  </si>
  <si>
    <t>Standard Data Outlet</t>
  </si>
  <si>
    <t>Sipr Outlet</t>
  </si>
  <si>
    <t>Utility outlet Floor Box</t>
  </si>
  <si>
    <t>4" Conduits from THH</t>
  </si>
  <si>
    <t>Sipr Outlet In Floor Box</t>
  </si>
  <si>
    <t>Standard Outlet In Floor Box</t>
  </si>
  <si>
    <t>HSN Outlet In Floor Box</t>
  </si>
  <si>
    <t>Telecommunication Cabinets</t>
  </si>
  <si>
    <t>UFER Unique Flange Equipment Rack</t>
  </si>
  <si>
    <t>SITE COMMUNICATIONS</t>
  </si>
  <si>
    <t>TMH: Telecommunication Maintenance Hole_x000D_
Size: 12' x 7' x 6'</t>
  </si>
  <si>
    <t>THH : Telecommunication Handhole_x000D_
Size: 4' x 4'</t>
  </si>
  <si>
    <t>CCH: Telecommunication Commercial Handhole_x000D_
Size: 5' x 3'</t>
  </si>
  <si>
    <t>2" Telecommunication Riser</t>
  </si>
  <si>
    <t>ICS Patch Panel</t>
  </si>
  <si>
    <t>A2 ET504: Communication Ductbank_x000D_
(12) 4" Conduits With Cables</t>
  </si>
  <si>
    <t>A3 ET504: Communication Ductbank_x000D_
(2) 4" Conduits With Cables</t>
  </si>
  <si>
    <t>B2 ET504: Communication Ductbank_x000D_
(12) 4" Conduits With Cables</t>
  </si>
  <si>
    <t>B4 ET504: Communication Ductbank_x000D_
(1) 4" Conduits With Cables</t>
  </si>
  <si>
    <t>B5 ET504: Communication Ductbank_x000D_
(1) 1" Conduits With Cables</t>
  </si>
  <si>
    <t>C1 ET504: Communication Ductbank_x000D_
(12) 4" Conduits With Cables</t>
  </si>
  <si>
    <t>C2 ET504: Communication Ductbank_x000D_
(12) 4" Conduits With Cables</t>
  </si>
  <si>
    <t>C3 ET504: Communication Ductbank_x000D_
(12) 4" Conduits With Cables</t>
  </si>
  <si>
    <t>C5 ET504: Communication Ductbank_x000D_
(2) 4" Conduits With Cables</t>
  </si>
  <si>
    <t>D3 ET504: Communication Ductbank_x000D_
(2) 2" Conduits With Cables</t>
  </si>
  <si>
    <t>D4 ET504: Communication Ductbank_x000D_
(1) 2" Conduits With Cables</t>
  </si>
  <si>
    <t>D5 ET504: Communication Ductbank_x000D_
(1) 2" Conduits With Cables</t>
  </si>
  <si>
    <t>288 Strand Fiber Optic In Existing Duct Bank</t>
  </si>
  <si>
    <t>CABLES AND CONDUITS</t>
  </si>
  <si>
    <t>CAT 6 Cable</t>
  </si>
  <si>
    <t>HSD Hallway Status Display/Indicator Light</t>
  </si>
  <si>
    <t>Personnel Altering System Ceiling Speaker</t>
  </si>
  <si>
    <t>Personnel Altering System Wall Speaker</t>
  </si>
  <si>
    <t>VC Personnel Altering System Volume Control</t>
  </si>
  <si>
    <t>IC Personnel Altering System Intercom</t>
  </si>
  <si>
    <t>MST 2- Way Communication Master Station</t>
  </si>
  <si>
    <t>CST 2- Way Communication Call Station</t>
  </si>
  <si>
    <t>MC Intercom Master station</t>
  </si>
  <si>
    <t>PA Rack</t>
  </si>
  <si>
    <t>BST 2-Way Communication Base Station</t>
  </si>
  <si>
    <t>Intercom Pole Switch</t>
  </si>
  <si>
    <t>BMS Blanced Magnetic Switch</t>
  </si>
  <si>
    <t>CR ACS Card Reader</t>
  </si>
  <si>
    <t>MD Motion Detector</t>
  </si>
  <si>
    <t>PCU Premise Control Unit</t>
  </si>
  <si>
    <t>KP Alarm Keypad</t>
  </si>
  <si>
    <t>CAM CCTV Survellance Camera Weather Proof</t>
  </si>
  <si>
    <t>ACS Sccess Control System</t>
  </si>
  <si>
    <t>IDS Intrusion Detection System</t>
  </si>
  <si>
    <t>CL Cipher Lock</t>
  </si>
  <si>
    <t>Perimeter CCTV _x000D_
Pole height: 15'-0"_x000D_
CCTV Footing: 3' Dia x 7' Deep</t>
  </si>
  <si>
    <t>Weatherproof Horn And Strobe</t>
  </si>
  <si>
    <t>Weatherproof Emergency Stop Push Button</t>
  </si>
  <si>
    <t>FACP: Fire Alarm Control Panel</t>
  </si>
  <si>
    <t>Wall Mounrted Speaker</t>
  </si>
  <si>
    <t>BMS Blanced Magnetic Swiwtch</t>
  </si>
  <si>
    <t>FIRE ALARM SYSTEM</t>
  </si>
  <si>
    <t>AUDIO VISUAL SYSTEM</t>
  </si>
  <si>
    <t>COMMUNICATIONS</t>
  </si>
  <si>
    <t>ELECTRONIC SAFETY &amp; SECURITY</t>
  </si>
  <si>
    <t>PROJECT ID: SAMPLE ELECTRICAL, COMMUNICATIONS, SAFETY &amp; SECURITY</t>
  </si>
  <si>
    <t>SAMPLE ELECTRICAL, COMMUNICATIONS, SAFETY &amp; SECURITY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</si>
</sst>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Rs&quot;* #,##0.00_-;\-&quot;Rs&quot;* #,##0.00_-;_-&quot;Rs&quot;* &quot;-&quot;??_-;_-@_-"/>
    <numFmt numFmtId="165" formatCode="[$-F800]dddd\,\ mmmm\ dd\,\ yyyy"/>
    <numFmt numFmtId="166" formatCode="&quot;$&quot;#,##0"/>
    <numFmt numFmtId="167" formatCode="_(&quot;$&quot;* #,##0.0_);_(&quot;$&quot;* \(#,##0.0\);_(&quot;$&quot;* &quot;-&quot;??_);_(@_)"/>
    <numFmt numFmtId="168" formatCode="_(&quot;$&quot;* #,##0_);_(&quot;$&quot;* \(#,##0\);_(&quot;$&quot;* &quot;-&quot;??_);_(@_)"/>
    <numFmt numFmtId="169" formatCode="[$-F400]h:mm:ss\ AM/PM"/>
  </numFmts>
  <fonts count="4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u/>
      <sz val="12"/>
      <color rgb="FFFFFFFF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1" tint="4.9989318521683403E-2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name val="Calibri"/>
      <family val="2"/>
      <scheme val="minor"/>
    </font>
    <font>
      <b/>
      <u/>
      <sz val="13"/>
      <name val="Calibri"/>
      <family val="2"/>
      <scheme val="minor"/>
    </font>
    <font>
      <u/>
      <sz val="12"/>
      <color rgb="FFFF0000"/>
      <name val="Calibri"/>
      <family val="2"/>
      <scheme val="minor"/>
    </font>
    <font>
      <u/>
      <sz val="13"/>
      <color rgb="FFFF0000"/>
      <name val="Calibri"/>
      <family val="2"/>
      <scheme val="minor"/>
    </font>
    <font>
      <sz val="13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u/>
      <sz val="12"/>
      <color theme="10"/>
      <name val="Arial"/>
      <family val="2"/>
    </font>
    <font>
      <sz val="11"/>
      <color rgb="FF3F3F76"/>
      <name val="Calibri"/>
      <family val="2"/>
      <scheme val="minor"/>
    </font>
    <font>
      <b/>
      <sz val="1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C99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19">
    <xf numFmtId="0" fontId="0" fillId="0" borderId="0"/>
    <xf numFmtId="0" fontId="19" fillId="0" borderId="0"/>
    <xf numFmtId="0" fontId="20" fillId="0" borderId="0"/>
    <xf numFmtId="164" fontId="21" fillId="0" borderId="0" applyFont="0" applyFill="0" applyBorder="0" applyAlignment="0" applyProtection="0"/>
    <xf numFmtId="0" fontId="22" fillId="0" borderId="0">
      <alignment vertical="center"/>
    </xf>
    <xf numFmtId="0" fontId="23" fillId="0" borderId="0">
      <protection locked="0"/>
    </xf>
    <xf numFmtId="0" fontId="23" fillId="0" borderId="0">
      <protection locked="0"/>
    </xf>
    <xf numFmtId="44" fontId="23" fillId="0" borderId="0">
      <protection locked="0"/>
    </xf>
    <xf numFmtId="9" fontId="23" fillId="0" borderId="0">
      <protection locked="0"/>
    </xf>
    <xf numFmtId="0" fontId="23" fillId="0" borderId="0">
      <protection locked="0"/>
    </xf>
    <xf numFmtId="9" fontId="23" fillId="0" borderId="0">
      <protection locked="0"/>
    </xf>
    <xf numFmtId="44" fontId="23" fillId="0" borderId="0">
      <protection locked="0"/>
    </xf>
    <xf numFmtId="0" fontId="21" fillId="0" borderId="0"/>
    <xf numFmtId="0" fontId="21" fillId="0" borderId="0"/>
    <xf numFmtId="0" fontId="24" fillId="0" borderId="0">
      <alignment vertical="center"/>
    </xf>
    <xf numFmtId="0" fontId="25" fillId="0" borderId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30" fillId="25" borderId="23" applyNumberFormat="0" applyAlignment="0" applyProtection="0"/>
    <xf numFmtId="0" fontId="30" fillId="25" borderId="23" applyNumberFormat="0" applyAlignment="0" applyProtection="0"/>
    <xf numFmtId="0" fontId="31" fillId="26" borderId="24" applyNumberFormat="0" applyAlignment="0" applyProtection="0"/>
    <xf numFmtId="0" fontId="31" fillId="26" borderId="24" applyNumberFormat="0" applyAlignment="0" applyProtection="0"/>
    <xf numFmtId="43" fontId="19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6" fillId="0" borderId="27" applyNumberFormat="0" applyFill="0" applyAlignment="0" applyProtection="0"/>
    <xf numFmtId="0" fontId="36" fillId="0" borderId="27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12" borderId="23" applyNumberFormat="0" applyAlignment="0" applyProtection="0"/>
    <xf numFmtId="0" fontId="37" fillId="12" borderId="23" applyNumberFormat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26" fillId="0" borderId="0"/>
    <xf numFmtId="0" fontId="19" fillId="0" borderId="0"/>
    <xf numFmtId="0" fontId="19" fillId="0" borderId="0"/>
    <xf numFmtId="0" fontId="21" fillId="0" borderId="0"/>
    <xf numFmtId="0" fontId="19" fillId="28" borderId="29" applyNumberFormat="0" applyFont="0" applyAlignment="0" applyProtection="0"/>
    <xf numFmtId="0" fontId="19" fillId="28" borderId="29" applyNumberFormat="0" applyFont="0" applyAlignment="0" applyProtection="0"/>
    <xf numFmtId="0" fontId="40" fillId="25" borderId="30" applyNumberFormat="0" applyAlignment="0" applyProtection="0"/>
    <xf numFmtId="0" fontId="40" fillId="2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31" applyNumberFormat="0" applyFill="0" applyAlignment="0" applyProtection="0"/>
    <xf numFmtId="0" fontId="42" fillId="0" borderId="31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45" fillId="0" borderId="0"/>
    <xf numFmtId="9" fontId="19" fillId="0" borderId="0" applyFont="0" applyFill="0" applyBorder="0" applyAlignment="0" applyProtection="0"/>
    <xf numFmtId="0" fontId="21" fillId="0" borderId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21" fillId="0" borderId="0"/>
    <xf numFmtId="0" fontId="47" fillId="29" borderId="32" applyNumberFormat="0" applyAlignment="0" applyProtection="0"/>
  </cellStyleXfs>
  <cellXfs count="168">
    <xf numFmtId="0" fontId="0" fillId="0" borderId="0" xfId="0"/>
    <xf numFmtId="2" fontId="7" fillId="3" borderId="1" xfId="0" applyNumberFormat="1" applyFont="1" applyFill="1" applyBorder="1" applyAlignment="1">
      <alignment horizontal="left" vertical="top" wrapText="1"/>
    </xf>
    <xf numFmtId="166" fontId="11" fillId="4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166" fontId="10" fillId="4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/>
    </xf>
    <xf numFmtId="2" fontId="12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2" fontId="13" fillId="3" borderId="3" xfId="0" applyNumberFormat="1" applyFont="1" applyFill="1" applyBorder="1" applyAlignment="1">
      <alignment horizontal="center" vertical="center" wrapText="1"/>
    </xf>
    <xf numFmtId="2" fontId="10" fillId="3" borderId="3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1" fontId="14" fillId="3" borderId="3" xfId="0" applyNumberFormat="1" applyFont="1" applyFill="1" applyBorder="1" applyAlignment="1">
      <alignment horizontal="center" vertical="center"/>
    </xf>
    <xf numFmtId="167" fontId="14" fillId="3" borderId="3" xfId="0" applyNumberFormat="1" applyFont="1" applyFill="1" applyBorder="1" applyAlignment="1">
      <alignment horizontal="center" vertical="center"/>
    </xf>
    <xf numFmtId="168" fontId="14" fillId="3" borderId="3" xfId="0" applyNumberFormat="1" applyFont="1" applyFill="1" applyBorder="1" applyAlignment="1">
      <alignment horizontal="center" vertical="center"/>
    </xf>
    <xf numFmtId="2" fontId="12" fillId="3" borderId="3" xfId="0" applyNumberFormat="1" applyFont="1" applyFill="1" applyBorder="1" applyAlignment="1">
      <alignment horizontal="center" vertical="center" wrapText="1"/>
    </xf>
    <xf numFmtId="2" fontId="7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/>
    <xf numFmtId="0" fontId="4" fillId="3" borderId="3" xfId="0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167" fontId="4" fillId="3" borderId="3" xfId="0" applyNumberFormat="1" applyFont="1" applyFill="1" applyBorder="1" applyAlignment="1">
      <alignment horizontal="center" vertical="center"/>
    </xf>
    <xf numFmtId="168" fontId="4" fillId="3" borderId="3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5" fontId="0" fillId="0" borderId="0" xfId="0" applyNumberFormat="1"/>
    <xf numFmtId="2" fontId="7" fillId="3" borderId="0" xfId="0" applyNumberFormat="1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center" vertical="top"/>
    </xf>
    <xf numFmtId="0" fontId="5" fillId="3" borderId="0" xfId="0" applyFont="1" applyFill="1" applyBorder="1" applyAlignment="1">
      <alignment horizontal="center" vertical="top"/>
    </xf>
    <xf numFmtId="2" fontId="4" fillId="3" borderId="0" xfId="0" applyNumberFormat="1" applyFont="1" applyFill="1" applyBorder="1" applyAlignment="1">
      <alignment horizontal="center" vertical="top"/>
    </xf>
    <xf numFmtId="2" fontId="7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top"/>
    </xf>
    <xf numFmtId="2" fontId="6" fillId="3" borderId="1" xfId="0" applyNumberFormat="1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center" vertical="top"/>
    </xf>
    <xf numFmtId="0" fontId="5" fillId="5" borderId="0" xfId="0" applyFont="1" applyFill="1" applyBorder="1" applyAlignment="1">
      <alignment horizontal="center" vertical="top"/>
    </xf>
    <xf numFmtId="2" fontId="7" fillId="5" borderId="0" xfId="0" applyNumberFormat="1" applyFont="1" applyFill="1" applyBorder="1" applyAlignment="1">
      <alignment horizontal="left" vertical="top" wrapText="1"/>
    </xf>
    <xf numFmtId="2" fontId="4" fillId="5" borderId="0" xfId="0" applyNumberFormat="1" applyFont="1" applyFill="1" applyBorder="1" applyAlignment="1">
      <alignment horizontal="center" vertical="top"/>
    </xf>
    <xf numFmtId="2" fontId="7" fillId="5" borderId="0" xfId="0" applyNumberFormat="1" applyFont="1" applyFill="1" applyBorder="1" applyAlignment="1">
      <alignment horizontal="left" vertical="top"/>
    </xf>
    <xf numFmtId="0" fontId="0" fillId="3" borderId="8" xfId="0" applyFill="1" applyBorder="1"/>
    <xf numFmtId="0" fontId="0" fillId="3" borderId="0" xfId="0" applyFill="1" applyBorder="1"/>
    <xf numFmtId="0" fontId="1" fillId="0" borderId="1" xfId="0" applyFont="1" applyBorder="1" applyAlignment="1">
      <alignment horizontal="center"/>
    </xf>
    <xf numFmtId="0" fontId="1" fillId="3" borderId="8" xfId="0" applyFont="1" applyFill="1" applyBorder="1"/>
    <xf numFmtId="0" fontId="0" fillId="3" borderId="5" xfId="0" applyFill="1" applyBorder="1" applyAlignment="1"/>
    <xf numFmtId="0" fontId="0" fillId="3" borderId="6" xfId="0" applyFill="1" applyBorder="1" applyAlignment="1"/>
    <xf numFmtId="0" fontId="0" fillId="3" borderId="0" xfId="0" applyFill="1" applyBorder="1" applyAlignment="1"/>
    <xf numFmtId="0" fontId="0" fillId="3" borderId="7" xfId="0" applyFill="1" applyBorder="1" applyAlignment="1"/>
    <xf numFmtId="2" fontId="8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 wrapText="1"/>
    </xf>
    <xf numFmtId="2" fontId="3" fillId="2" borderId="10" xfId="0" applyNumberFormat="1" applyFon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top"/>
    </xf>
    <xf numFmtId="2" fontId="4" fillId="3" borderId="15" xfId="0" applyNumberFormat="1" applyFont="1" applyFill="1" applyBorder="1" applyAlignment="1">
      <alignment horizontal="left" vertical="center"/>
    </xf>
    <xf numFmtId="2" fontId="4" fillId="3" borderId="15" xfId="0" applyNumberFormat="1" applyFont="1" applyFill="1" applyBorder="1" applyAlignment="1">
      <alignment vertical="top"/>
    </xf>
    <xf numFmtId="0" fontId="4" fillId="5" borderId="14" xfId="0" applyFont="1" applyFill="1" applyBorder="1" applyAlignment="1">
      <alignment horizontal="center" vertical="top"/>
    </xf>
    <xf numFmtId="166" fontId="10" fillId="4" borderId="16" xfId="0" applyNumberFormat="1" applyFont="1" applyFill="1" applyBorder="1" applyAlignment="1">
      <alignment horizontal="center" vertical="center"/>
    </xf>
    <xf numFmtId="42" fontId="10" fillId="4" borderId="17" xfId="0" applyNumberFormat="1" applyFont="1" applyFill="1" applyBorder="1" applyAlignment="1">
      <alignment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42" fontId="7" fillId="0" borderId="19" xfId="0" applyNumberFormat="1" applyFont="1" applyBorder="1" applyAlignment="1">
      <alignment vertical="top"/>
    </xf>
    <xf numFmtId="0" fontId="18" fillId="0" borderId="1" xfId="0" applyFont="1" applyFill="1" applyBorder="1" applyAlignment="1">
      <alignment horizontal="center"/>
    </xf>
    <xf numFmtId="0" fontId="1" fillId="2" borderId="0" xfId="0" applyFont="1" applyFill="1"/>
    <xf numFmtId="2" fontId="4" fillId="3" borderId="0" xfId="0" applyNumberFormat="1" applyFont="1" applyFill="1" applyBorder="1" applyAlignment="1">
      <alignment horizontal="left" vertical="center"/>
    </xf>
    <xf numFmtId="44" fontId="0" fillId="0" borderId="1" xfId="0" applyNumberFormat="1" applyBorder="1" applyAlignment="1"/>
    <xf numFmtId="167" fontId="14" fillId="3" borderId="3" xfId="0" applyNumberFormat="1" applyFont="1" applyFill="1" applyBorder="1" applyAlignment="1">
      <alignment horizontal="center" vertical="center"/>
    </xf>
    <xf numFmtId="168" fontId="1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/>
    <xf numFmtId="166" fontId="10" fillId="4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14" fillId="3" borderId="3" xfId="0" applyNumberFormat="1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0" fontId="0" fillId="0" borderId="0" xfId="0"/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9" fontId="4" fillId="0" borderId="1" xfId="111" applyNumberFormat="1" applyFont="1" applyBorder="1" applyAlignment="1">
      <alignment horizontal="center" vertical="center"/>
    </xf>
    <xf numFmtId="0" fontId="44" fillId="0" borderId="1" xfId="107" applyFont="1" applyBorder="1" applyAlignment="1">
      <alignment horizontal="left" vertical="center"/>
    </xf>
    <xf numFmtId="0" fontId="44" fillId="0" borderId="1" xfId="107" applyFont="1" applyBorder="1" applyAlignment="1">
      <alignment horizontal="center" vertical="center"/>
    </xf>
    <xf numFmtId="0" fontId="44" fillId="0" borderId="1" xfId="107" applyFont="1" applyBorder="1" applyAlignment="1">
      <alignment horizontal="left" vertical="center" wrapText="1"/>
    </xf>
    <xf numFmtId="1" fontId="44" fillId="0" borderId="1" xfId="107" applyNumberFormat="1" applyFont="1" applyBorder="1" applyAlignment="1">
      <alignment horizontal="center" vertical="center"/>
    </xf>
    <xf numFmtId="2" fontId="7" fillId="3" borderId="0" xfId="0" applyNumberFormat="1" applyFont="1" applyFill="1" applyBorder="1" applyAlignment="1">
      <alignment horizontal="left" vertical="top"/>
    </xf>
    <xf numFmtId="0" fontId="1" fillId="0" borderId="1" xfId="0" applyFont="1" applyBorder="1" applyAlignment="1">
      <alignment horizontal="center"/>
    </xf>
    <xf numFmtId="2" fontId="4" fillId="3" borderId="0" xfId="0" applyNumberFormat="1" applyFont="1" applyFill="1" applyBorder="1" applyAlignment="1">
      <alignment horizontal="left" vertical="center"/>
    </xf>
    <xf numFmtId="2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4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67" fontId="4" fillId="3" borderId="3" xfId="0" applyNumberFormat="1" applyFont="1" applyFill="1" applyBorder="1" applyAlignment="1">
      <alignment horizontal="center" vertical="center"/>
    </xf>
    <xf numFmtId="168" fontId="4" fillId="3" borderId="3" xfId="0" applyNumberFormat="1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2" fontId="4" fillId="5" borderId="0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top" wrapText="1"/>
    </xf>
    <xf numFmtId="9" fontId="4" fillId="0" borderId="1" xfId="15" applyNumberFormat="1" applyFont="1" applyBorder="1" applyAlignment="1">
      <alignment horizontal="center" vertical="center"/>
    </xf>
    <xf numFmtId="0" fontId="4" fillId="0" borderId="1" xfId="15" applyFont="1" applyFill="1" applyBorder="1" applyAlignment="1">
      <alignment horizontal="center" vertical="center"/>
    </xf>
    <xf numFmtId="169" fontId="4" fillId="0" borderId="1" xfId="0" applyNumberFormat="1" applyFont="1" applyFill="1" applyBorder="1" applyAlignment="1">
      <alignment horizontal="center" vertical="center"/>
    </xf>
    <xf numFmtId="44" fontId="4" fillId="0" borderId="1" xfId="3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4" fillId="0" borderId="0" xfId="0" applyFont="1" applyAlignment="1">
      <alignment horizontal="center" vertical="center"/>
    </xf>
    <xf numFmtId="43" fontId="0" fillId="0" borderId="1" xfId="0" applyNumberFormat="1" applyBorder="1" applyAlignment="1">
      <alignment horizontal="center"/>
    </xf>
    <xf numFmtId="0" fontId="0" fillId="0" borderId="0" xfId="0"/>
    <xf numFmtId="0" fontId="14" fillId="3" borderId="3" xfId="0" applyFont="1" applyFill="1" applyBorder="1" applyAlignment="1">
      <alignment horizontal="center" vertical="center"/>
    </xf>
    <xf numFmtId="167" fontId="14" fillId="3" borderId="3" xfId="0" applyNumberFormat="1" applyFont="1" applyFill="1" applyBorder="1" applyAlignment="1">
      <alignment horizontal="center" vertical="center"/>
    </xf>
    <xf numFmtId="168" fontId="14" fillId="3" borderId="3" xfId="0" applyNumberFormat="1" applyFont="1" applyFill="1" applyBorder="1" applyAlignment="1">
      <alignment horizontal="center" vertical="center"/>
    </xf>
    <xf numFmtId="164" fontId="48" fillId="29" borderId="32" xfId="118" applyNumberFormat="1" applyFont="1" applyAlignment="1">
      <alignment horizontal="center" vertical="center" wrapText="1"/>
    </xf>
    <xf numFmtId="2" fontId="48" fillId="29" borderId="32" xfId="118" applyNumberFormat="1" applyFont="1" applyAlignment="1">
      <alignment horizontal="right" vertical="center" wrapText="1"/>
    </xf>
    <xf numFmtId="168" fontId="48" fillId="29" borderId="32" xfId="118" applyNumberFormat="1" applyFont="1" applyAlignment="1">
      <alignment horizontal="center" vertical="center" wrapText="1"/>
    </xf>
    <xf numFmtId="0" fontId="48" fillId="29" borderId="32" xfId="118" applyFont="1" applyAlignment="1">
      <alignment horizontal="center" vertical="top"/>
    </xf>
    <xf numFmtId="44" fontId="48" fillId="29" borderId="32" xfId="118" applyNumberFormat="1" applyFont="1" applyAlignment="1">
      <alignment vertical="top"/>
    </xf>
    <xf numFmtId="9" fontId="48" fillId="29" borderId="32" xfId="118" applyNumberFormat="1" applyFont="1" applyAlignment="1">
      <alignment vertical="top"/>
    </xf>
    <xf numFmtId="0" fontId="1" fillId="29" borderId="32" xfId="118" applyFont="1"/>
    <xf numFmtId="0" fontId="1" fillId="29" borderId="32" xfId="118" applyFont="1" applyAlignment="1">
      <alignment horizontal="center" vertical="center"/>
    </xf>
    <xf numFmtId="43" fontId="1" fillId="29" borderId="32" xfId="118" applyNumberFormat="1" applyFont="1" applyAlignment="1">
      <alignment horizontal="center" vertical="center"/>
    </xf>
    <xf numFmtId="168" fontId="1" fillId="29" borderId="32" xfId="118" applyNumberFormat="1" applyFont="1" applyAlignment="1"/>
    <xf numFmtId="9" fontId="1" fillId="29" borderId="32" xfId="118" applyNumberFormat="1" applyFont="1"/>
    <xf numFmtId="0" fontId="48" fillId="29" borderId="32" xfId="118" applyFont="1" applyAlignment="1">
      <alignment horizontal="center" vertical="top"/>
    </xf>
    <xf numFmtId="0" fontId="16" fillId="0" borderId="12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48" fillId="29" borderId="32" xfId="118" applyFont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165" fontId="17" fillId="5" borderId="0" xfId="0" applyNumberFormat="1" applyFont="1" applyFill="1" applyBorder="1" applyAlignment="1">
      <alignment horizontal="center" vertical="top"/>
    </xf>
    <xf numFmtId="165" fontId="17" fillId="5" borderId="15" xfId="0" applyNumberFormat="1" applyFont="1" applyFill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2" fontId="8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center"/>
    </xf>
    <xf numFmtId="2" fontId="4" fillId="3" borderId="15" xfId="0" applyNumberFormat="1" applyFont="1" applyFill="1" applyBorder="1" applyAlignment="1">
      <alignment horizontal="left" vertical="center"/>
    </xf>
    <xf numFmtId="0" fontId="47" fillId="29" borderId="32" xfId="118" applyAlignment="1">
      <alignment horizontal="center" vertical="center" wrapText="1"/>
    </xf>
    <xf numFmtId="0" fontId="1" fillId="29" borderId="32" xfId="118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5" fontId="1" fillId="29" borderId="32" xfId="118" applyNumberFormat="1" applyFont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1" fillId="29" borderId="33" xfId="118" applyFont="1" applyBorder="1" applyAlignment="1">
      <alignment horizontal="center"/>
    </xf>
    <xf numFmtId="0" fontId="1" fillId="29" borderId="34" xfId="118" applyFont="1" applyBorder="1" applyAlignment="1">
      <alignment horizontal="center"/>
    </xf>
    <xf numFmtId="0" fontId="1" fillId="29" borderId="35" xfId="118" applyFont="1" applyBorder="1" applyAlignment="1">
      <alignment horizontal="center"/>
    </xf>
  </cellXfs>
  <cellStyles count="119">
    <cellStyle name="20% - Accent1 2" xfId="16"/>
    <cellStyle name="20% - Accent1 3" xfId="17"/>
    <cellStyle name="20% - Accent2 2" xfId="18"/>
    <cellStyle name="20% - Accent2 3" xfId="19"/>
    <cellStyle name="20% - Accent3 2" xfId="20"/>
    <cellStyle name="20% - Accent3 3" xfId="21"/>
    <cellStyle name="20% - Accent4 2" xfId="22"/>
    <cellStyle name="20% - Accent4 3" xfId="23"/>
    <cellStyle name="20% - Accent5 2" xfId="24"/>
    <cellStyle name="20% - Accent5 3" xfId="25"/>
    <cellStyle name="20% - Accent6 2" xfId="26"/>
    <cellStyle name="20% - Accent6 3" xfId="27"/>
    <cellStyle name="40% - Accent1 2" xfId="28"/>
    <cellStyle name="40% - Accent1 3" xfId="29"/>
    <cellStyle name="40% - Accent2 2" xfId="30"/>
    <cellStyle name="40% - Accent2 3" xfId="31"/>
    <cellStyle name="40% - Accent3 2" xfId="32"/>
    <cellStyle name="40% - Accent3 3" xfId="33"/>
    <cellStyle name="40% - Accent4 2" xfId="34"/>
    <cellStyle name="40% - Accent4 3" xfId="35"/>
    <cellStyle name="40% - Accent5 2" xfId="36"/>
    <cellStyle name="40% - Accent5 3" xfId="37"/>
    <cellStyle name="40% - Accent6 2" xfId="38"/>
    <cellStyle name="40% - Accent6 3" xfId="39"/>
    <cellStyle name="60% - Accent1 2" xfId="40"/>
    <cellStyle name="60% - Accent1 3" xfId="41"/>
    <cellStyle name="60% - Accent2 2" xfId="42"/>
    <cellStyle name="60% - Accent2 3" xfId="43"/>
    <cellStyle name="60% - Accent3 2" xfId="44"/>
    <cellStyle name="60% - Accent3 3" xfId="45"/>
    <cellStyle name="60% - Accent4 2" xfId="46"/>
    <cellStyle name="60% - Accent4 3" xfId="47"/>
    <cellStyle name="60% - Accent5 2" xfId="48"/>
    <cellStyle name="60% - Accent5 3" xfId="49"/>
    <cellStyle name="60% - Accent6 2" xfId="50"/>
    <cellStyle name="60% - Accent6 3" xfId="51"/>
    <cellStyle name="Accent1 2" xfId="52"/>
    <cellStyle name="Accent1 3" xfId="53"/>
    <cellStyle name="Accent2 2" xfId="54"/>
    <cellStyle name="Accent2 3" xfId="55"/>
    <cellStyle name="Accent3 2" xfId="56"/>
    <cellStyle name="Accent3 3" xfId="57"/>
    <cellStyle name="Accent4 2" xfId="58"/>
    <cellStyle name="Accent4 3" xfId="59"/>
    <cellStyle name="Accent5 2" xfId="60"/>
    <cellStyle name="Accent5 3" xfId="61"/>
    <cellStyle name="Accent6 2" xfId="62"/>
    <cellStyle name="Accent6 3" xfId="63"/>
    <cellStyle name="Bad 2" xfId="64"/>
    <cellStyle name="Bad 3" xfId="65"/>
    <cellStyle name="Calculation 2" xfId="66"/>
    <cellStyle name="Calculation 3" xfId="67"/>
    <cellStyle name="Check Cell 2" xfId="68"/>
    <cellStyle name="Check Cell 3" xfId="69"/>
    <cellStyle name="Comma 2" xfId="70"/>
    <cellStyle name="Comma 2 2" xfId="104"/>
    <cellStyle name="Currency" xfId="3" builtinId="4"/>
    <cellStyle name="Currency 10" xfId="115"/>
    <cellStyle name="Currency 2" xfId="11"/>
    <cellStyle name="Currency 2 2" xfId="105"/>
    <cellStyle name="Currency 3" xfId="7"/>
    <cellStyle name="Currency 3 2" xfId="114"/>
    <cellStyle name="Explanatory Text 2" xfId="71"/>
    <cellStyle name="Explanatory Text 3" xfId="72"/>
    <cellStyle name="Good 2" xfId="73"/>
    <cellStyle name="Good 3" xfId="74"/>
    <cellStyle name="Heading 1 2" xfId="75"/>
    <cellStyle name="Heading 1 3" xfId="76"/>
    <cellStyle name="Heading 2 2" xfId="77"/>
    <cellStyle name="Heading 2 3" xfId="78"/>
    <cellStyle name="Heading 3 2" xfId="79"/>
    <cellStyle name="Heading 3 3" xfId="80"/>
    <cellStyle name="Heading 4 2" xfId="81"/>
    <cellStyle name="Heading 4 3" xfId="82"/>
    <cellStyle name="Hyperlink 2" xfId="116"/>
    <cellStyle name="Input" xfId="118" builtinId="20"/>
    <cellStyle name="Input 2" xfId="83"/>
    <cellStyle name="Input 3" xfId="84"/>
    <cellStyle name="Linked Cell 2" xfId="85"/>
    <cellStyle name="Linked Cell 3" xfId="86"/>
    <cellStyle name="Neutral 2" xfId="87"/>
    <cellStyle name="Neutral 3" xfId="88"/>
    <cellStyle name="Normal" xfId="0" builtinId="0"/>
    <cellStyle name="Normal 2" xfId="9"/>
    <cellStyle name="Normal 2 2" xfId="89"/>
    <cellStyle name="Normal 2 3" xfId="6"/>
    <cellStyle name="Normal 2 3 2" xfId="106"/>
    <cellStyle name="Normal 2 3 3" xfId="90"/>
    <cellStyle name="Normal 2 4" xfId="103"/>
    <cellStyle name="Normal 2 5" xfId="113"/>
    <cellStyle name="Normal 3" xfId="13"/>
    <cellStyle name="Normal 3 2" xfId="91"/>
    <cellStyle name="Normal 4" xfId="12"/>
    <cellStyle name="Normal 4 2" xfId="108"/>
    <cellStyle name="Normal 5" xfId="2"/>
    <cellStyle name="Normal 5 2" xfId="5"/>
    <cellStyle name="Normal 5 2 2" xfId="110"/>
    <cellStyle name="Normal 5 3" xfId="15"/>
    <cellStyle name="Normal 5 4" xfId="109"/>
    <cellStyle name="Normal 5 5" xfId="117"/>
    <cellStyle name="Normal 6" xfId="4"/>
    <cellStyle name="Normal 6 2" xfId="107"/>
    <cellStyle name="Normal 6 3" xfId="92"/>
    <cellStyle name="Normal 7" xfId="14"/>
    <cellStyle name="Normal 8" xfId="1"/>
    <cellStyle name="Normal 9" xfId="111"/>
    <cellStyle name="Note 2" xfId="93"/>
    <cellStyle name="Note 3" xfId="94"/>
    <cellStyle name="Output 2" xfId="95"/>
    <cellStyle name="Output 3" xfId="96"/>
    <cellStyle name="Percent 2" xfId="8"/>
    <cellStyle name="Percent 2 2" xfId="10"/>
    <cellStyle name="Percent 3" xfId="112"/>
    <cellStyle name="Title 2" xfId="97"/>
    <cellStyle name="Title 3" xfId="98"/>
    <cellStyle name="Total 2" xfId="99"/>
    <cellStyle name="Total 3" xfId="100"/>
    <cellStyle name="Warning Text 2" xfId="101"/>
    <cellStyle name="Warning Text 3" xfId="102"/>
  </cellStyles>
  <dxfs count="3">
    <dxf>
      <fill>
        <patternFill>
          <bgColor rgb="FFC6D9F0"/>
        </patternFill>
      </fill>
    </dxf>
    <dxf>
      <font>
        <b/>
        <color rgb="FFFFFFFF"/>
      </font>
      <fill>
        <patternFill>
          <bgColor rgb="FF568FD4"/>
        </patternFill>
      </fill>
      <border>
        <left/>
        <right/>
        <top/>
        <bottom style="medium">
          <color rgb="FF568FD4"/>
        </bottom>
      </border>
    </dxf>
    <dxf>
      <font>
        <color rgb="FF0C0C0C"/>
      </font>
      <border>
        <left/>
        <right/>
        <top style="thick">
          <color rgb="FFFFFFFF"/>
        </top>
        <bottom/>
      </border>
    </dxf>
  </dxfs>
  <tableStyles count="1" defaultTableStyle="TableStyleMedium2" defaultPivotStyle="PivotStyleLight16">
    <tableStyle name="Simple Monthly Budget" pivot="0" count="3">
      <tableStyleElement type="wholeTable" dxfId="2"/>
      <tableStyleElement type="headerRow" dxfId="1"/>
      <tableStyleElement type="secondRowStripe" dxfId="0"/>
    </tableStyle>
  </tableStyles>
  <colors>
    <mruColors>
      <color rgb="FF7276BC"/>
      <color rgb="FFF09156"/>
      <color rgb="FF97EDFB"/>
      <color rgb="FFA2F8D9"/>
      <color rgb="FF2FB0C1"/>
      <color rgb="FF009EA2"/>
      <color rgb="FF7DB5E7"/>
      <color rgb="FF838CE1"/>
      <color rgb="FFC79DC4"/>
      <color rgb="FF9D59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rgbClr val="FF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6">
                    <a:lumMod val="40000"/>
                    <a:lumOff val="60000"/>
                  </a:schemeClr>
                </a:solidFill>
              </a:rPr>
              <a:t>COST ANALYSIS GRAPH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SUMMARY'!$C$11:$C$23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64-4E07-83CE-6883453999CB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SUMMARY'!$D$11:$D$23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64-4E07-83CE-6883453999CB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SUMMARY'!$E$11:$E$23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64-4E07-83CE-6883453999CB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SUMMARY'!$F$11:$F$23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64-4E07-83CE-6883453999CB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SUMMARY'!$G$11:$G$23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64-4E07-83CE-6883453999CB}"/>
            </c:ext>
          </c:extLst>
        </c:ser>
        <c:ser>
          <c:idx val="5"/>
          <c:order val="5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SUMMARY'!$H$11:$H$23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64-4E07-83CE-688345399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7820288"/>
        <c:axId val="221274496"/>
      </c:barChart>
      <c:catAx>
        <c:axId val="187820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rPr>
                  <a:t>TRADES</a:t>
                </a:r>
              </a:p>
            </c:rich>
          </c:tx>
          <c:layout>
            <c:manualLayout>
              <c:xMode val="edge"/>
              <c:yMode val="edge"/>
              <c:x val="0.48391055908130864"/>
              <c:y val="0.78541683015800912"/>
            </c:manualLayout>
          </c:layout>
          <c:overlay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1274496"/>
        <c:crosses val="autoZero"/>
        <c:auto val="1"/>
        <c:lblAlgn val="ctr"/>
        <c:lblOffset val="100"/>
        <c:noMultiLvlLbl val="0"/>
      </c:catAx>
      <c:valAx>
        <c:axId val="22127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rPr>
                  <a:t>TRADE COST</a:t>
                </a:r>
              </a:p>
            </c:rich>
          </c:tx>
          <c:layout>
            <c:manualLayout>
              <c:xMode val="edge"/>
              <c:yMode val="edge"/>
              <c:x val="2.169482161396509E-2"/>
              <c:y val="0.23717942341254969"/>
            </c:manualLayout>
          </c:layout>
          <c:overlay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82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694267</xdr:colOff>
      <xdr:row>2</xdr:row>
      <xdr:rowOff>42334</xdr:rowOff>
    </xdr:from>
    <xdr:to>
      <xdr:col>16</xdr:col>
      <xdr:colOff>910935</xdr:colOff>
      <xdr:row>9</xdr:row>
      <xdr:rowOff>186272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1400" y="516467"/>
          <a:ext cx="2468802" cy="17018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438150</xdr:colOff>
      <xdr:row>3</xdr:row>
      <xdr:rowOff>47625</xdr:rowOff>
    </xdr:from>
    <xdr:to>
      <xdr:col>22</xdr:col>
      <xdr:colOff>268069</xdr:colOff>
      <xdr:row>20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67EAC6B-B207-47E1-B0DB-7CA7FB5C48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815340</xdr:colOff>
      <xdr:row>1</xdr:row>
      <xdr:rowOff>38100</xdr:rowOff>
    </xdr:from>
    <xdr:to>
      <xdr:col>9</xdr:col>
      <xdr:colOff>350520</xdr:colOff>
      <xdr:row>7</xdr:row>
      <xdr:rowOff>91142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7480" y="220980"/>
          <a:ext cx="1699260" cy="11503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E.-Estimate-Sample-Sheet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SUMMAR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2"/>
  <sheetViews>
    <sheetView tabSelected="1" zoomScale="90" zoomScaleNormal="90" workbookViewId="0">
      <pane ySplit="15" topLeftCell="A16" activePane="bottomLeft" state="frozen"/>
      <selection activeCell="B1" sqref="B1"/>
      <selection pane="bottomLeft" activeCell="A2" sqref="A2:R2"/>
    </sheetView>
  </sheetViews>
  <sheetFormatPr defaultRowHeight="15.6" x14ac:dyDescent="0.3"/>
  <cols>
    <col min="1" max="1" width="8.44140625" customWidth="1"/>
    <col min="2" max="2" width="10.88671875" customWidth="1"/>
    <col min="3" max="3" width="10.109375" customWidth="1"/>
    <col min="4" max="4" width="10.6640625" customWidth="1"/>
    <col min="5" max="5" width="55.5546875" style="121" customWidth="1"/>
    <col min="6" max="6" width="11" style="122" customWidth="1"/>
    <col min="7" max="7" width="10.33203125" style="122" customWidth="1"/>
    <col min="8" max="8" width="12.44140625" style="122" customWidth="1"/>
    <col min="9" max="9" width="7.6640625" style="122" customWidth="1"/>
    <col min="10" max="10" width="13.88671875" style="122" customWidth="1"/>
    <col min="11" max="11" width="14.44140625" style="122" customWidth="1"/>
    <col min="12" max="12" width="11.88671875" style="122" customWidth="1"/>
    <col min="13" max="13" width="15.109375" style="122" customWidth="1"/>
    <col min="14" max="16" width="16.44140625" style="122" customWidth="1"/>
    <col min="17" max="17" width="13.5546875" style="122" customWidth="1"/>
    <col min="18" max="18" width="12.44140625" style="122" customWidth="1"/>
  </cols>
  <sheetData>
    <row r="1" spans="1:18" x14ac:dyDescent="0.3">
      <c r="A1" s="52"/>
      <c r="B1" s="53"/>
      <c r="C1" s="53"/>
      <c r="D1" s="54"/>
      <c r="E1" s="119"/>
      <c r="F1" s="96"/>
      <c r="G1" s="96"/>
      <c r="H1" s="96"/>
      <c r="I1" s="97"/>
      <c r="J1" s="97"/>
      <c r="K1" s="98"/>
      <c r="L1" s="97"/>
      <c r="M1" s="98"/>
      <c r="N1" s="98"/>
      <c r="O1" s="98"/>
      <c r="P1" s="98"/>
      <c r="Q1" s="96"/>
      <c r="R1" s="99"/>
    </row>
    <row r="2" spans="1:18" ht="21" customHeight="1" x14ac:dyDescent="0.3">
      <c r="A2" s="146" t="s">
        <v>23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</row>
    <row r="3" spans="1:18" ht="17.399999999999999" x14ac:dyDescent="0.3">
      <c r="A3" s="55"/>
      <c r="B3" s="32"/>
      <c r="C3" s="32"/>
      <c r="D3" s="31"/>
      <c r="E3" s="30"/>
      <c r="F3" s="33"/>
      <c r="G3" s="50"/>
      <c r="H3" s="50"/>
      <c r="I3" s="51"/>
      <c r="J3" s="69"/>
      <c r="K3" s="95"/>
      <c r="L3" s="69"/>
      <c r="M3" s="51"/>
      <c r="N3" s="51"/>
      <c r="O3" s="51"/>
      <c r="P3" s="51"/>
      <c r="Q3" s="51"/>
      <c r="R3" s="56"/>
    </row>
    <row r="4" spans="1:18" ht="18.600000000000001" customHeight="1" x14ac:dyDescent="0.3">
      <c r="A4" s="55"/>
      <c r="B4" s="32"/>
      <c r="C4" s="32"/>
      <c r="D4" s="31"/>
      <c r="E4" s="36" t="s">
        <v>0</v>
      </c>
      <c r="F4" s="33"/>
      <c r="G4" s="33"/>
      <c r="H4" s="33"/>
      <c r="I4" s="33"/>
      <c r="J4" s="33"/>
      <c r="K4" s="93"/>
      <c r="L4" s="33"/>
      <c r="M4" s="34"/>
      <c r="N4" s="34"/>
      <c r="O4" s="34"/>
      <c r="P4" s="34"/>
      <c r="Q4" s="35"/>
      <c r="R4" s="57"/>
    </row>
    <row r="5" spans="1:18" ht="17.399999999999999" x14ac:dyDescent="0.3">
      <c r="A5" s="55"/>
      <c r="B5" s="32"/>
      <c r="C5" s="32"/>
      <c r="D5" s="31"/>
      <c r="E5" s="1" t="s">
        <v>1</v>
      </c>
      <c r="F5" s="33"/>
      <c r="G5" s="154"/>
      <c r="H5" s="154"/>
      <c r="I5" s="155"/>
      <c r="J5" s="155"/>
      <c r="K5" s="155"/>
      <c r="L5" s="155"/>
      <c r="M5" s="155"/>
      <c r="N5" s="155"/>
      <c r="O5" s="155"/>
      <c r="P5" s="155"/>
      <c r="Q5" s="155"/>
      <c r="R5" s="156"/>
    </row>
    <row r="6" spans="1:18" ht="17.399999999999999" x14ac:dyDescent="0.3">
      <c r="A6" s="55"/>
      <c r="B6" s="32"/>
      <c r="C6" s="32"/>
      <c r="D6" s="31"/>
      <c r="E6" s="1" t="s">
        <v>2</v>
      </c>
      <c r="F6" s="33"/>
      <c r="G6" s="50"/>
      <c r="H6" s="50"/>
      <c r="I6" s="51"/>
      <c r="J6" s="69"/>
      <c r="K6" s="95"/>
      <c r="L6" s="69"/>
      <c r="M6" s="51"/>
      <c r="N6" s="51"/>
      <c r="O6" s="51"/>
      <c r="P6" s="51"/>
      <c r="Q6" s="51"/>
      <c r="R6" s="56"/>
    </row>
    <row r="7" spans="1:18" ht="17.399999999999999" x14ac:dyDescent="0.3">
      <c r="A7" s="55"/>
      <c r="B7" s="32"/>
      <c r="C7" s="32"/>
      <c r="D7" s="31"/>
      <c r="E7" s="1" t="s">
        <v>3</v>
      </c>
      <c r="F7" s="33"/>
      <c r="G7" s="154"/>
      <c r="H7" s="154"/>
      <c r="I7" s="155"/>
      <c r="J7" s="155"/>
      <c r="K7" s="155"/>
      <c r="L7" s="155"/>
      <c r="M7" s="155"/>
      <c r="N7" s="155"/>
      <c r="O7" s="155"/>
      <c r="P7" s="155"/>
      <c r="Q7" s="155"/>
      <c r="R7" s="156"/>
    </row>
    <row r="8" spans="1:18" ht="17.399999999999999" x14ac:dyDescent="0.3">
      <c r="A8" s="55"/>
      <c r="B8" s="32"/>
      <c r="C8" s="32"/>
      <c r="D8" s="31"/>
      <c r="E8" s="1" t="s">
        <v>4</v>
      </c>
      <c r="F8" s="33"/>
      <c r="G8" s="154"/>
      <c r="H8" s="154"/>
      <c r="I8" s="155"/>
      <c r="J8" s="155"/>
      <c r="K8" s="155"/>
      <c r="L8" s="155"/>
      <c r="M8" s="155"/>
      <c r="N8" s="155"/>
      <c r="O8" s="155"/>
      <c r="P8" s="155"/>
      <c r="Q8" s="155"/>
      <c r="R8" s="156"/>
    </row>
    <row r="9" spans="1:18" ht="17.399999999999999" x14ac:dyDescent="0.3">
      <c r="A9" s="55"/>
      <c r="B9" s="32"/>
      <c r="C9" s="32"/>
      <c r="D9" s="31"/>
      <c r="E9" s="30"/>
      <c r="F9" s="33"/>
      <c r="G9" s="50"/>
      <c r="H9" s="50"/>
      <c r="I9" s="51"/>
      <c r="J9" s="69"/>
      <c r="K9" s="95"/>
      <c r="L9" s="69"/>
      <c r="M9" s="51"/>
      <c r="N9" s="51"/>
      <c r="O9" s="51"/>
      <c r="P9" s="51"/>
      <c r="Q9" s="51"/>
      <c r="R9" s="56"/>
    </row>
    <row r="10" spans="1:18" ht="17.399999999999999" x14ac:dyDescent="0.3">
      <c r="A10" s="55"/>
      <c r="B10" s="32"/>
      <c r="C10" s="32"/>
      <c r="D10" s="31"/>
      <c r="E10" s="30"/>
      <c r="F10" s="33"/>
      <c r="G10" s="50"/>
      <c r="H10" s="50"/>
      <c r="I10" s="51"/>
      <c r="J10" s="69"/>
      <c r="K10" s="95"/>
      <c r="L10" s="69"/>
      <c r="M10" s="51"/>
      <c r="N10" s="51"/>
      <c r="O10" s="51"/>
      <c r="P10" s="51"/>
      <c r="Q10" s="51"/>
      <c r="R10" s="56"/>
    </row>
    <row r="11" spans="1:18" ht="14.4" customHeight="1" x14ac:dyDescent="0.3">
      <c r="A11" s="157"/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</row>
    <row r="12" spans="1:18" ht="15.6" customHeight="1" x14ac:dyDescent="0.3">
      <c r="A12" s="55"/>
      <c r="B12" s="32"/>
      <c r="C12" s="32"/>
      <c r="D12" s="31"/>
      <c r="E12" s="147" t="s">
        <v>280</v>
      </c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8"/>
    </row>
    <row r="13" spans="1:18" ht="15.6" customHeight="1" x14ac:dyDescent="0.3">
      <c r="A13" s="55"/>
      <c r="B13" s="32"/>
      <c r="C13" s="32"/>
      <c r="D13" s="31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8"/>
    </row>
    <row r="14" spans="1:18" x14ac:dyDescent="0.3">
      <c r="A14" s="58"/>
      <c r="B14" s="38"/>
      <c r="C14" s="38"/>
      <c r="D14" s="37"/>
      <c r="E14" s="39"/>
      <c r="F14" s="40"/>
      <c r="G14" s="40"/>
      <c r="H14" s="40"/>
      <c r="I14" s="40"/>
      <c r="J14" s="40"/>
      <c r="K14" s="110"/>
      <c r="L14" s="40"/>
      <c r="M14" s="41"/>
      <c r="N14" s="149">
        <f ca="1">TODAY()</f>
        <v>45680</v>
      </c>
      <c r="O14" s="149"/>
      <c r="P14" s="149"/>
      <c r="Q14" s="149"/>
      <c r="R14" s="150"/>
    </row>
    <row r="15" spans="1:18" ht="44.1" customHeight="1" x14ac:dyDescent="0.3">
      <c r="A15" s="128" t="s">
        <v>5</v>
      </c>
      <c r="B15" s="128" t="s">
        <v>6</v>
      </c>
      <c r="C15" s="128" t="s">
        <v>26</v>
      </c>
      <c r="D15" s="128" t="s">
        <v>7</v>
      </c>
      <c r="E15" s="128" t="s">
        <v>8</v>
      </c>
      <c r="F15" s="128" t="s">
        <v>9</v>
      </c>
      <c r="G15" s="128" t="s">
        <v>10</v>
      </c>
      <c r="H15" s="128" t="s">
        <v>11</v>
      </c>
      <c r="I15" s="128" t="s">
        <v>12</v>
      </c>
      <c r="J15" s="128" t="s">
        <v>41</v>
      </c>
      <c r="K15" s="128" t="s">
        <v>45</v>
      </c>
      <c r="L15" s="128" t="s">
        <v>42</v>
      </c>
      <c r="M15" s="128" t="s">
        <v>13</v>
      </c>
      <c r="N15" s="128" t="s">
        <v>14</v>
      </c>
      <c r="O15" s="128" t="s">
        <v>24</v>
      </c>
      <c r="P15" s="128" t="s">
        <v>25</v>
      </c>
      <c r="Q15" s="128" t="s">
        <v>15</v>
      </c>
      <c r="R15" s="128" t="s">
        <v>16</v>
      </c>
    </row>
    <row r="16" spans="1:18" ht="17.399999999999999" x14ac:dyDescent="0.3">
      <c r="A16" s="59"/>
      <c r="B16" s="2"/>
      <c r="C16" s="2"/>
      <c r="D16" s="3">
        <v>10000</v>
      </c>
      <c r="E16" s="4" t="s">
        <v>27</v>
      </c>
      <c r="F16" s="4"/>
      <c r="G16" s="4"/>
      <c r="H16" s="4"/>
      <c r="I16" s="5"/>
      <c r="J16" s="5"/>
      <c r="K16" s="100"/>
      <c r="L16" s="5"/>
      <c r="M16" s="5"/>
      <c r="N16" s="5"/>
      <c r="O16" s="5"/>
      <c r="P16" s="5"/>
      <c r="Q16" s="6"/>
      <c r="R16" s="60"/>
    </row>
    <row r="17" spans="1:18" x14ac:dyDescent="0.3">
      <c r="A17" s="61">
        <f>IF(F17="","", COUNTA($F17:F$17))</f>
        <v>1</v>
      </c>
      <c r="B17" s="7"/>
      <c r="C17" s="7"/>
      <c r="D17" s="8"/>
      <c r="E17" s="120" t="s">
        <v>47</v>
      </c>
      <c r="F17" s="87">
        <v>1</v>
      </c>
      <c r="G17" s="106">
        <v>0</v>
      </c>
      <c r="H17" s="87">
        <f t="shared" ref="H17:H25" si="0">F17*(1+G17)</f>
        <v>1</v>
      </c>
      <c r="I17" s="87" t="s">
        <v>38</v>
      </c>
      <c r="J17" s="117" t="s">
        <v>46</v>
      </c>
      <c r="K17" s="117" t="s">
        <v>46</v>
      </c>
      <c r="L17" s="118">
        <v>0</v>
      </c>
      <c r="M17" s="101">
        <v>0</v>
      </c>
      <c r="N17" s="101">
        <v>0</v>
      </c>
      <c r="O17" s="101">
        <f t="shared" ref="O17:O25" si="1">H17*M17</f>
        <v>0</v>
      </c>
      <c r="P17" s="101">
        <f t="shared" ref="P17:P25" si="2">H17*N17</f>
        <v>0</v>
      </c>
      <c r="Q17" s="102">
        <f>O17+P17</f>
        <v>0</v>
      </c>
      <c r="R17" s="108"/>
    </row>
    <row r="18" spans="1:18" x14ac:dyDescent="0.3">
      <c r="A18" s="61">
        <f>IF(F18="","", COUNTA($F$17:F18))</f>
        <v>2</v>
      </c>
      <c r="B18" s="7"/>
      <c r="C18" s="7"/>
      <c r="D18" s="8"/>
      <c r="E18" s="120" t="s">
        <v>48</v>
      </c>
      <c r="F18" s="87">
        <v>1</v>
      </c>
      <c r="G18" s="106">
        <v>0</v>
      </c>
      <c r="H18" s="87">
        <f t="shared" si="0"/>
        <v>1</v>
      </c>
      <c r="I18" s="87" t="s">
        <v>38</v>
      </c>
      <c r="J18" s="117" t="s">
        <v>46</v>
      </c>
      <c r="K18" s="117" t="s">
        <v>46</v>
      </c>
      <c r="L18" s="118">
        <v>0</v>
      </c>
      <c r="M18" s="101">
        <v>0</v>
      </c>
      <c r="N18" s="101">
        <v>0</v>
      </c>
      <c r="O18" s="101">
        <f t="shared" si="1"/>
        <v>0</v>
      </c>
      <c r="P18" s="101">
        <f t="shared" si="2"/>
        <v>0</v>
      </c>
      <c r="Q18" s="102">
        <f t="shared" ref="Q18:Q25" si="3">O18+P18</f>
        <v>0</v>
      </c>
      <c r="R18" s="108"/>
    </row>
    <row r="19" spans="1:18" x14ac:dyDescent="0.3">
      <c r="A19" s="61">
        <f>IF(F19="","", COUNTA($F$17:F19))</f>
        <v>3</v>
      </c>
      <c r="B19" s="7"/>
      <c r="C19" s="7"/>
      <c r="D19" s="8"/>
      <c r="E19" s="120" t="s">
        <v>49</v>
      </c>
      <c r="F19" s="87">
        <v>1</v>
      </c>
      <c r="G19" s="106">
        <v>0</v>
      </c>
      <c r="H19" s="87">
        <f t="shared" si="0"/>
        <v>1</v>
      </c>
      <c r="I19" s="87" t="s">
        <v>38</v>
      </c>
      <c r="J19" s="117" t="s">
        <v>46</v>
      </c>
      <c r="K19" s="117" t="s">
        <v>46</v>
      </c>
      <c r="L19" s="118">
        <v>0</v>
      </c>
      <c r="M19" s="101">
        <v>0</v>
      </c>
      <c r="N19" s="101">
        <v>0</v>
      </c>
      <c r="O19" s="101">
        <f t="shared" si="1"/>
        <v>0</v>
      </c>
      <c r="P19" s="101">
        <f t="shared" si="2"/>
        <v>0</v>
      </c>
      <c r="Q19" s="102">
        <f t="shared" si="3"/>
        <v>0</v>
      </c>
      <c r="R19" s="108"/>
    </row>
    <row r="20" spans="1:18" x14ac:dyDescent="0.3">
      <c r="A20" s="61">
        <f>IF(F20="","", COUNTA($F$17:F20))</f>
        <v>4</v>
      </c>
      <c r="B20" s="7"/>
      <c r="C20" s="7"/>
      <c r="D20" s="8"/>
      <c r="E20" s="120" t="s">
        <v>50</v>
      </c>
      <c r="F20" s="87">
        <v>1</v>
      </c>
      <c r="G20" s="106">
        <v>0</v>
      </c>
      <c r="H20" s="87">
        <f t="shared" si="0"/>
        <v>1</v>
      </c>
      <c r="I20" s="87" t="s">
        <v>38</v>
      </c>
      <c r="J20" s="117" t="s">
        <v>46</v>
      </c>
      <c r="K20" s="117" t="s">
        <v>46</v>
      </c>
      <c r="L20" s="118">
        <v>0</v>
      </c>
      <c r="M20" s="101">
        <v>0</v>
      </c>
      <c r="N20" s="101">
        <v>0</v>
      </c>
      <c r="O20" s="101">
        <f t="shared" si="1"/>
        <v>0</v>
      </c>
      <c r="P20" s="101">
        <f t="shared" si="2"/>
        <v>0</v>
      </c>
      <c r="Q20" s="102">
        <f t="shared" si="3"/>
        <v>0</v>
      </c>
      <c r="R20" s="108"/>
    </row>
    <row r="21" spans="1:18" x14ac:dyDescent="0.3">
      <c r="A21" s="61">
        <f>IF(F21="","", COUNTA($F$17:F21))</f>
        <v>5</v>
      </c>
      <c r="B21" s="7"/>
      <c r="C21" s="7"/>
      <c r="D21" s="8"/>
      <c r="E21" s="120" t="s">
        <v>51</v>
      </c>
      <c r="F21" s="87">
        <v>1</v>
      </c>
      <c r="G21" s="106">
        <v>0</v>
      </c>
      <c r="H21" s="87">
        <f t="shared" si="0"/>
        <v>1</v>
      </c>
      <c r="I21" s="87" t="s">
        <v>38</v>
      </c>
      <c r="J21" s="117" t="s">
        <v>46</v>
      </c>
      <c r="K21" s="117" t="s">
        <v>46</v>
      </c>
      <c r="L21" s="118">
        <v>0</v>
      </c>
      <c r="M21" s="101">
        <v>0</v>
      </c>
      <c r="N21" s="101">
        <v>0</v>
      </c>
      <c r="O21" s="101">
        <f t="shared" si="1"/>
        <v>0</v>
      </c>
      <c r="P21" s="101">
        <f t="shared" si="2"/>
        <v>0</v>
      </c>
      <c r="Q21" s="102">
        <f t="shared" si="3"/>
        <v>0</v>
      </c>
      <c r="R21" s="108"/>
    </row>
    <row r="22" spans="1:18" x14ac:dyDescent="0.3">
      <c r="A22" s="61">
        <f>IF(F22="","", COUNTA($F$17:F22))</f>
        <v>6</v>
      </c>
      <c r="B22" s="7"/>
      <c r="C22" s="7"/>
      <c r="D22" s="8"/>
      <c r="E22" s="120" t="s">
        <v>52</v>
      </c>
      <c r="F22" s="87">
        <v>1</v>
      </c>
      <c r="G22" s="106">
        <v>0</v>
      </c>
      <c r="H22" s="87">
        <f t="shared" si="0"/>
        <v>1</v>
      </c>
      <c r="I22" s="87" t="s">
        <v>38</v>
      </c>
      <c r="J22" s="117" t="s">
        <v>46</v>
      </c>
      <c r="K22" s="117" t="s">
        <v>46</v>
      </c>
      <c r="L22" s="118">
        <v>0</v>
      </c>
      <c r="M22" s="101">
        <v>0</v>
      </c>
      <c r="N22" s="101">
        <v>0</v>
      </c>
      <c r="O22" s="101">
        <f t="shared" si="1"/>
        <v>0</v>
      </c>
      <c r="P22" s="101">
        <f t="shared" si="2"/>
        <v>0</v>
      </c>
      <c r="Q22" s="102">
        <f t="shared" si="3"/>
        <v>0</v>
      </c>
      <c r="R22" s="108"/>
    </row>
    <row r="23" spans="1:18" x14ac:dyDescent="0.3">
      <c r="A23" s="61">
        <f>IF(F23="","", COUNTA($F$17:F23))</f>
        <v>7</v>
      </c>
      <c r="B23" s="7"/>
      <c r="C23" s="7"/>
      <c r="D23" s="8"/>
      <c r="E23" s="120" t="s">
        <v>53</v>
      </c>
      <c r="F23" s="87">
        <v>1</v>
      </c>
      <c r="G23" s="106">
        <v>0</v>
      </c>
      <c r="H23" s="87">
        <f t="shared" si="0"/>
        <v>1</v>
      </c>
      <c r="I23" s="87" t="s">
        <v>38</v>
      </c>
      <c r="J23" s="117" t="s">
        <v>46</v>
      </c>
      <c r="K23" s="117" t="s">
        <v>46</v>
      </c>
      <c r="L23" s="118">
        <v>0</v>
      </c>
      <c r="M23" s="101">
        <v>0</v>
      </c>
      <c r="N23" s="101">
        <v>0</v>
      </c>
      <c r="O23" s="101">
        <f t="shared" si="1"/>
        <v>0</v>
      </c>
      <c r="P23" s="101">
        <f t="shared" si="2"/>
        <v>0</v>
      </c>
      <c r="Q23" s="102">
        <f t="shared" si="3"/>
        <v>0</v>
      </c>
      <c r="R23" s="108"/>
    </row>
    <row r="24" spans="1:18" x14ac:dyDescent="0.3">
      <c r="A24" s="61">
        <f>IF(F24="","", COUNTA($F$17:F24))</f>
        <v>8</v>
      </c>
      <c r="B24" s="7"/>
      <c r="C24" s="7"/>
      <c r="D24" s="8"/>
      <c r="E24" s="120" t="s">
        <v>54</v>
      </c>
      <c r="F24" s="87">
        <v>1</v>
      </c>
      <c r="G24" s="106">
        <v>0</v>
      </c>
      <c r="H24" s="87">
        <f t="shared" si="0"/>
        <v>1</v>
      </c>
      <c r="I24" s="87" t="s">
        <v>38</v>
      </c>
      <c r="J24" s="117" t="s">
        <v>46</v>
      </c>
      <c r="K24" s="117" t="s">
        <v>46</v>
      </c>
      <c r="L24" s="118">
        <v>0</v>
      </c>
      <c r="M24" s="101">
        <v>0</v>
      </c>
      <c r="N24" s="101">
        <v>0</v>
      </c>
      <c r="O24" s="101">
        <f t="shared" si="1"/>
        <v>0</v>
      </c>
      <c r="P24" s="101">
        <f t="shared" si="2"/>
        <v>0</v>
      </c>
      <c r="Q24" s="102">
        <f t="shared" si="3"/>
        <v>0</v>
      </c>
      <c r="R24" s="108"/>
    </row>
    <row r="25" spans="1:18" x14ac:dyDescent="0.3">
      <c r="A25" s="61">
        <f>IF(F25="","", COUNTA($F$17:F25))</f>
        <v>9</v>
      </c>
      <c r="B25" s="7"/>
      <c r="C25" s="7"/>
      <c r="D25" s="8"/>
      <c r="E25" s="120" t="s">
        <v>55</v>
      </c>
      <c r="F25" s="87">
        <v>1</v>
      </c>
      <c r="G25" s="106">
        <v>0</v>
      </c>
      <c r="H25" s="87">
        <f t="shared" si="0"/>
        <v>1</v>
      </c>
      <c r="I25" s="87" t="s">
        <v>38</v>
      </c>
      <c r="J25" s="117" t="s">
        <v>46</v>
      </c>
      <c r="K25" s="117" t="s">
        <v>46</v>
      </c>
      <c r="L25" s="118">
        <v>0</v>
      </c>
      <c r="M25" s="101">
        <v>0</v>
      </c>
      <c r="N25" s="101">
        <v>0</v>
      </c>
      <c r="O25" s="101">
        <f t="shared" si="1"/>
        <v>0</v>
      </c>
      <c r="P25" s="101">
        <f t="shared" si="2"/>
        <v>0</v>
      </c>
      <c r="Q25" s="102">
        <f t="shared" si="3"/>
        <v>0</v>
      </c>
      <c r="R25" s="108"/>
    </row>
    <row r="26" spans="1:18" x14ac:dyDescent="0.3">
      <c r="A26" s="61"/>
      <c r="B26" s="7"/>
      <c r="C26" s="7"/>
      <c r="D26" s="8"/>
      <c r="E26" s="9"/>
      <c r="F26" s="10"/>
      <c r="G26" s="10"/>
      <c r="H26" s="11"/>
      <c r="I26" s="10"/>
      <c r="J26" s="67"/>
      <c r="K26" s="101"/>
      <c r="L26" s="10"/>
      <c r="M26" s="12"/>
      <c r="N26" s="12"/>
      <c r="O26" s="12"/>
      <c r="P26" s="12"/>
      <c r="Q26" s="13"/>
      <c r="R26" s="62"/>
    </row>
    <row r="27" spans="1:18" ht="17.399999999999999" x14ac:dyDescent="0.3">
      <c r="A27" s="63"/>
      <c r="B27" s="14"/>
      <c r="C27" s="14"/>
      <c r="D27" s="15"/>
      <c r="E27" s="129" t="s">
        <v>28</v>
      </c>
      <c r="F27" s="16"/>
      <c r="G27" s="16"/>
      <c r="H27" s="17"/>
      <c r="I27" s="16"/>
      <c r="J27" s="16"/>
      <c r="K27" s="129">
        <f>SUM(K17:K26)</f>
        <v>0</v>
      </c>
      <c r="L27" s="16"/>
      <c r="M27" s="18"/>
      <c r="N27" s="18"/>
      <c r="O27" s="130">
        <f>SUM(O17:O26)</f>
        <v>0</v>
      </c>
      <c r="P27" s="130">
        <f>SUM(P17:P26)</f>
        <v>0</v>
      </c>
      <c r="Q27" s="19"/>
      <c r="R27" s="130">
        <f>SUM(Q17:Q26)</f>
        <v>0</v>
      </c>
    </row>
    <row r="28" spans="1:18" x14ac:dyDescent="0.3">
      <c r="A28" s="64"/>
      <c r="B28" s="20"/>
      <c r="C28" s="20"/>
      <c r="D28" s="21"/>
      <c r="E28" s="22"/>
      <c r="F28" s="23"/>
      <c r="G28" s="23"/>
      <c r="H28" s="24"/>
      <c r="I28" s="23"/>
      <c r="J28" s="23"/>
      <c r="K28" s="104"/>
      <c r="L28" s="23"/>
      <c r="M28" s="25"/>
      <c r="N28" s="25"/>
      <c r="O28" s="25"/>
      <c r="P28" s="25"/>
      <c r="Q28" s="26"/>
      <c r="R28" s="65"/>
    </row>
    <row r="29" spans="1:18" ht="17.399999999999999" x14ac:dyDescent="0.3">
      <c r="A29" s="2" t="str">
        <f>IF(F29="","", COUNTA($F$17:F29))</f>
        <v/>
      </c>
      <c r="B29" s="2"/>
      <c r="C29" s="2"/>
      <c r="D29" s="3">
        <v>260000</v>
      </c>
      <c r="E29" s="74" t="s">
        <v>17</v>
      </c>
      <c r="F29" s="74"/>
      <c r="G29" s="74"/>
      <c r="H29" s="74"/>
      <c r="I29" s="75"/>
      <c r="J29" s="5"/>
      <c r="K29" s="100"/>
      <c r="L29" s="5"/>
      <c r="M29" s="5"/>
      <c r="N29" s="5"/>
      <c r="O29" s="5"/>
      <c r="P29" s="5"/>
      <c r="Q29" s="6"/>
      <c r="R29" s="60"/>
    </row>
    <row r="30" spans="1:18" x14ac:dyDescent="0.3">
      <c r="A30" s="61" t="str">
        <f>IF(F30="","", COUNTA($F$17:F30))</f>
        <v/>
      </c>
      <c r="B30" s="27"/>
      <c r="C30" s="27"/>
      <c r="D30" s="28"/>
      <c r="E30" s="114" t="s">
        <v>62</v>
      </c>
      <c r="F30" s="103"/>
      <c r="G30" s="103"/>
      <c r="H30" s="113"/>
      <c r="I30" s="103"/>
      <c r="J30" s="103"/>
      <c r="K30" s="104"/>
      <c r="L30" s="103"/>
      <c r="M30" s="104"/>
      <c r="N30" s="104"/>
      <c r="O30" s="104"/>
      <c r="P30" s="104"/>
      <c r="Q30" s="105"/>
      <c r="R30" s="109"/>
    </row>
    <row r="31" spans="1:18" x14ac:dyDescent="0.3">
      <c r="A31" s="107">
        <f>IF(F31="","", COUNTA($F$17:F31))</f>
        <v>10</v>
      </c>
      <c r="B31" s="27"/>
      <c r="C31" s="27"/>
      <c r="D31" s="28"/>
      <c r="E31" s="89" t="s">
        <v>63</v>
      </c>
      <c r="F31" s="90">
        <v>325</v>
      </c>
      <c r="G31" s="88">
        <v>0</v>
      </c>
      <c r="H31" s="112">
        <f t="shared" ref="H31:H48" si="4">F31+G31*F31</f>
        <v>325</v>
      </c>
      <c r="I31" s="111" t="s">
        <v>60</v>
      </c>
      <c r="J31" s="117" t="s">
        <v>46</v>
      </c>
      <c r="K31" s="117" t="s">
        <v>46</v>
      </c>
      <c r="L31" s="118">
        <v>0</v>
      </c>
      <c r="M31" s="101">
        <v>0</v>
      </c>
      <c r="N31" s="101">
        <v>0</v>
      </c>
      <c r="O31" s="101">
        <f t="shared" ref="O31:O48" si="5">H31*M31</f>
        <v>0</v>
      </c>
      <c r="P31" s="101">
        <f t="shared" ref="P31:P48" si="6">H31*N31</f>
        <v>0</v>
      </c>
      <c r="Q31" s="102">
        <f t="shared" ref="Q31:Q48" si="7">O31+P31</f>
        <v>0</v>
      </c>
      <c r="R31" s="108"/>
    </row>
    <row r="32" spans="1:18" ht="31.2" x14ac:dyDescent="0.3">
      <c r="A32" s="107">
        <f>IF(F32="","", COUNTA($F$17:F32))</f>
        <v>11</v>
      </c>
      <c r="B32" s="27"/>
      <c r="C32" s="27"/>
      <c r="D32" s="28"/>
      <c r="E32" s="91" t="s">
        <v>64</v>
      </c>
      <c r="F32" s="90">
        <v>4</v>
      </c>
      <c r="G32" s="88">
        <v>0</v>
      </c>
      <c r="H32" s="112">
        <f t="shared" si="4"/>
        <v>4</v>
      </c>
      <c r="I32" s="111" t="s">
        <v>60</v>
      </c>
      <c r="J32" s="117" t="s">
        <v>46</v>
      </c>
      <c r="K32" s="117" t="s">
        <v>46</v>
      </c>
      <c r="L32" s="118">
        <v>0</v>
      </c>
      <c r="M32" s="101">
        <v>0</v>
      </c>
      <c r="N32" s="101">
        <v>0</v>
      </c>
      <c r="O32" s="101">
        <f t="shared" si="5"/>
        <v>0</v>
      </c>
      <c r="P32" s="101">
        <f t="shared" si="6"/>
        <v>0</v>
      </c>
      <c r="Q32" s="102">
        <f t="shared" si="7"/>
        <v>0</v>
      </c>
      <c r="R32" s="108"/>
    </row>
    <row r="33" spans="1:18" s="83" customFormat="1" x14ac:dyDescent="0.3">
      <c r="A33" s="107">
        <f>IF(F33="","", COUNTA($F$17:F33))</f>
        <v>12</v>
      </c>
      <c r="B33" s="84"/>
      <c r="C33" s="84"/>
      <c r="D33" s="85"/>
      <c r="E33" s="89" t="s">
        <v>65</v>
      </c>
      <c r="F33" s="90">
        <v>89</v>
      </c>
      <c r="G33" s="88">
        <v>0</v>
      </c>
      <c r="H33" s="112">
        <f t="shared" si="4"/>
        <v>89</v>
      </c>
      <c r="I33" s="111" t="s">
        <v>60</v>
      </c>
      <c r="J33" s="117" t="s">
        <v>46</v>
      </c>
      <c r="K33" s="117" t="s">
        <v>46</v>
      </c>
      <c r="L33" s="118">
        <v>0</v>
      </c>
      <c r="M33" s="101">
        <v>0</v>
      </c>
      <c r="N33" s="101">
        <v>0</v>
      </c>
      <c r="O33" s="101">
        <f t="shared" si="5"/>
        <v>0</v>
      </c>
      <c r="P33" s="101">
        <f t="shared" si="6"/>
        <v>0</v>
      </c>
      <c r="Q33" s="102">
        <f t="shared" si="7"/>
        <v>0</v>
      </c>
      <c r="R33" s="108"/>
    </row>
    <row r="34" spans="1:18" s="83" customFormat="1" x14ac:dyDescent="0.3">
      <c r="A34" s="107">
        <f>IF(F34="","", COUNTA($F$17:F34))</f>
        <v>13</v>
      </c>
      <c r="B34" s="84"/>
      <c r="C34" s="84"/>
      <c r="D34" s="85"/>
      <c r="E34" s="89" t="s">
        <v>66</v>
      </c>
      <c r="F34" s="90">
        <v>50</v>
      </c>
      <c r="G34" s="88">
        <v>0</v>
      </c>
      <c r="H34" s="112">
        <f t="shared" si="4"/>
        <v>50</v>
      </c>
      <c r="I34" s="111" t="s">
        <v>60</v>
      </c>
      <c r="J34" s="117" t="s">
        <v>46</v>
      </c>
      <c r="K34" s="117" t="s">
        <v>46</v>
      </c>
      <c r="L34" s="118">
        <v>0</v>
      </c>
      <c r="M34" s="101">
        <v>0</v>
      </c>
      <c r="N34" s="101">
        <v>0</v>
      </c>
      <c r="O34" s="101">
        <f t="shared" si="5"/>
        <v>0</v>
      </c>
      <c r="P34" s="101">
        <f t="shared" si="6"/>
        <v>0</v>
      </c>
      <c r="Q34" s="102">
        <f t="shared" si="7"/>
        <v>0</v>
      </c>
      <c r="R34" s="108"/>
    </row>
    <row r="35" spans="1:18" s="83" customFormat="1" ht="31.2" x14ac:dyDescent="0.3">
      <c r="A35" s="107">
        <f>IF(F35="","", COUNTA($F$17:F35))</f>
        <v>14</v>
      </c>
      <c r="B35" s="84"/>
      <c r="C35" s="84"/>
      <c r="D35" s="85"/>
      <c r="E35" s="91" t="s">
        <v>67</v>
      </c>
      <c r="F35" s="90">
        <v>78</v>
      </c>
      <c r="G35" s="88">
        <v>0</v>
      </c>
      <c r="H35" s="112">
        <f t="shared" si="4"/>
        <v>78</v>
      </c>
      <c r="I35" s="111" t="s">
        <v>60</v>
      </c>
      <c r="J35" s="117" t="s">
        <v>46</v>
      </c>
      <c r="K35" s="117" t="s">
        <v>46</v>
      </c>
      <c r="L35" s="118">
        <v>0</v>
      </c>
      <c r="M35" s="101">
        <v>0</v>
      </c>
      <c r="N35" s="101">
        <v>0</v>
      </c>
      <c r="O35" s="101">
        <f t="shared" si="5"/>
        <v>0</v>
      </c>
      <c r="P35" s="101">
        <f t="shared" si="6"/>
        <v>0</v>
      </c>
      <c r="Q35" s="102">
        <f t="shared" si="7"/>
        <v>0</v>
      </c>
      <c r="R35" s="108"/>
    </row>
    <row r="36" spans="1:18" s="83" customFormat="1" x14ac:dyDescent="0.3">
      <c r="A36" s="107">
        <f>IF(F36="","", COUNTA($F$17:F36))</f>
        <v>15</v>
      </c>
      <c r="B36" s="84"/>
      <c r="C36" s="84"/>
      <c r="D36" s="85"/>
      <c r="E36" s="89" t="s">
        <v>68</v>
      </c>
      <c r="F36" s="90">
        <v>2</v>
      </c>
      <c r="G36" s="88">
        <v>0</v>
      </c>
      <c r="H36" s="112">
        <f t="shared" si="4"/>
        <v>2</v>
      </c>
      <c r="I36" s="111" t="s">
        <v>60</v>
      </c>
      <c r="J36" s="117" t="s">
        <v>46</v>
      </c>
      <c r="K36" s="117" t="s">
        <v>46</v>
      </c>
      <c r="L36" s="118">
        <v>0</v>
      </c>
      <c r="M36" s="101">
        <v>0</v>
      </c>
      <c r="N36" s="101">
        <v>0</v>
      </c>
      <c r="O36" s="101">
        <f t="shared" si="5"/>
        <v>0</v>
      </c>
      <c r="P36" s="101">
        <f t="shared" si="6"/>
        <v>0</v>
      </c>
      <c r="Q36" s="102">
        <f t="shared" si="7"/>
        <v>0</v>
      </c>
      <c r="R36" s="108"/>
    </row>
    <row r="37" spans="1:18" s="83" customFormat="1" ht="31.2" x14ac:dyDescent="0.3">
      <c r="A37" s="107">
        <f>IF(F37="","", COUNTA($F$17:F37))</f>
        <v>16</v>
      </c>
      <c r="B37" s="84"/>
      <c r="C37" s="84"/>
      <c r="D37" s="85"/>
      <c r="E37" s="91" t="s">
        <v>69</v>
      </c>
      <c r="F37" s="90">
        <v>34</v>
      </c>
      <c r="G37" s="88">
        <v>0</v>
      </c>
      <c r="H37" s="112">
        <f t="shared" si="4"/>
        <v>34</v>
      </c>
      <c r="I37" s="111" t="s">
        <v>60</v>
      </c>
      <c r="J37" s="117" t="s">
        <v>46</v>
      </c>
      <c r="K37" s="117" t="s">
        <v>46</v>
      </c>
      <c r="L37" s="118">
        <v>0</v>
      </c>
      <c r="M37" s="101">
        <v>0</v>
      </c>
      <c r="N37" s="101">
        <v>0</v>
      </c>
      <c r="O37" s="101">
        <f t="shared" si="5"/>
        <v>0</v>
      </c>
      <c r="P37" s="101">
        <f t="shared" si="6"/>
        <v>0</v>
      </c>
      <c r="Q37" s="102">
        <f t="shared" si="7"/>
        <v>0</v>
      </c>
      <c r="R37" s="108"/>
    </row>
    <row r="38" spans="1:18" s="83" customFormat="1" x14ac:dyDescent="0.3">
      <c r="A38" s="107">
        <f>IF(F38="","", COUNTA($F$17:F38))</f>
        <v>17</v>
      </c>
      <c r="B38" s="84"/>
      <c r="C38" s="84"/>
      <c r="D38" s="85"/>
      <c r="E38" s="89" t="s">
        <v>70</v>
      </c>
      <c r="F38" s="90">
        <v>332</v>
      </c>
      <c r="G38" s="88">
        <v>0</v>
      </c>
      <c r="H38" s="112">
        <f t="shared" si="4"/>
        <v>332</v>
      </c>
      <c r="I38" s="111" t="s">
        <v>60</v>
      </c>
      <c r="J38" s="117" t="s">
        <v>46</v>
      </c>
      <c r="K38" s="117" t="s">
        <v>46</v>
      </c>
      <c r="L38" s="118">
        <v>0</v>
      </c>
      <c r="M38" s="101">
        <v>0</v>
      </c>
      <c r="N38" s="101">
        <v>0</v>
      </c>
      <c r="O38" s="101">
        <f t="shared" si="5"/>
        <v>0</v>
      </c>
      <c r="P38" s="101">
        <f t="shared" si="6"/>
        <v>0</v>
      </c>
      <c r="Q38" s="102">
        <f t="shared" si="7"/>
        <v>0</v>
      </c>
      <c r="R38" s="108"/>
    </row>
    <row r="39" spans="1:18" s="83" customFormat="1" x14ac:dyDescent="0.3">
      <c r="A39" s="107">
        <f>IF(F39="","", COUNTA($F$17:F39))</f>
        <v>18</v>
      </c>
      <c r="B39" s="84"/>
      <c r="C39" s="84"/>
      <c r="D39" s="85"/>
      <c r="E39" s="89" t="s">
        <v>71</v>
      </c>
      <c r="F39" s="90">
        <v>152</v>
      </c>
      <c r="G39" s="88">
        <v>0</v>
      </c>
      <c r="H39" s="112">
        <f t="shared" si="4"/>
        <v>152</v>
      </c>
      <c r="I39" s="111" t="s">
        <v>60</v>
      </c>
      <c r="J39" s="117" t="s">
        <v>46</v>
      </c>
      <c r="K39" s="117" t="s">
        <v>46</v>
      </c>
      <c r="L39" s="118">
        <v>0</v>
      </c>
      <c r="M39" s="101">
        <v>0</v>
      </c>
      <c r="N39" s="101">
        <v>0</v>
      </c>
      <c r="O39" s="101">
        <f t="shared" si="5"/>
        <v>0</v>
      </c>
      <c r="P39" s="101">
        <f t="shared" si="6"/>
        <v>0</v>
      </c>
      <c r="Q39" s="102">
        <f t="shared" si="7"/>
        <v>0</v>
      </c>
      <c r="R39" s="108"/>
    </row>
    <row r="40" spans="1:18" s="83" customFormat="1" x14ac:dyDescent="0.3">
      <c r="A40" s="107">
        <f>IF(F40="","", COUNTA($F$17:F40))</f>
        <v>19</v>
      </c>
      <c r="B40" s="84"/>
      <c r="C40" s="84"/>
      <c r="D40" s="85"/>
      <c r="E40" s="89" t="s">
        <v>72</v>
      </c>
      <c r="F40" s="90">
        <v>14</v>
      </c>
      <c r="G40" s="88">
        <v>0</v>
      </c>
      <c r="H40" s="112">
        <f t="shared" si="4"/>
        <v>14</v>
      </c>
      <c r="I40" s="111" t="s">
        <v>60</v>
      </c>
      <c r="J40" s="117" t="s">
        <v>46</v>
      </c>
      <c r="K40" s="117" t="s">
        <v>46</v>
      </c>
      <c r="L40" s="118">
        <v>0</v>
      </c>
      <c r="M40" s="101">
        <v>0</v>
      </c>
      <c r="N40" s="101">
        <v>0</v>
      </c>
      <c r="O40" s="101">
        <f t="shared" si="5"/>
        <v>0</v>
      </c>
      <c r="P40" s="101">
        <f t="shared" si="6"/>
        <v>0</v>
      </c>
      <c r="Q40" s="102">
        <f t="shared" si="7"/>
        <v>0</v>
      </c>
      <c r="R40" s="108"/>
    </row>
    <row r="41" spans="1:18" s="83" customFormat="1" x14ac:dyDescent="0.3">
      <c r="A41" s="107">
        <f>IF(F41="","", COUNTA($F$17:F41))</f>
        <v>20</v>
      </c>
      <c r="B41" s="84"/>
      <c r="C41" s="84"/>
      <c r="D41" s="85"/>
      <c r="E41" s="89" t="s">
        <v>73</v>
      </c>
      <c r="F41" s="90">
        <v>20</v>
      </c>
      <c r="G41" s="88">
        <v>0</v>
      </c>
      <c r="H41" s="112">
        <f t="shared" si="4"/>
        <v>20</v>
      </c>
      <c r="I41" s="111" t="s">
        <v>60</v>
      </c>
      <c r="J41" s="117" t="s">
        <v>46</v>
      </c>
      <c r="K41" s="117" t="s">
        <v>46</v>
      </c>
      <c r="L41" s="118">
        <v>0</v>
      </c>
      <c r="M41" s="101">
        <v>0</v>
      </c>
      <c r="N41" s="101">
        <v>0</v>
      </c>
      <c r="O41" s="101">
        <f t="shared" si="5"/>
        <v>0</v>
      </c>
      <c r="P41" s="101">
        <f t="shared" si="6"/>
        <v>0</v>
      </c>
      <c r="Q41" s="102">
        <f t="shared" si="7"/>
        <v>0</v>
      </c>
      <c r="R41" s="108"/>
    </row>
    <row r="42" spans="1:18" s="83" customFormat="1" x14ac:dyDescent="0.3">
      <c r="A42" s="107">
        <f>IF(F42="","", COUNTA($F$17:F42))</f>
        <v>21</v>
      </c>
      <c r="B42" s="84"/>
      <c r="C42" s="84"/>
      <c r="D42" s="85"/>
      <c r="E42" s="89" t="s">
        <v>74</v>
      </c>
      <c r="F42" s="90">
        <v>83</v>
      </c>
      <c r="G42" s="88">
        <v>0</v>
      </c>
      <c r="H42" s="112">
        <f t="shared" si="4"/>
        <v>83</v>
      </c>
      <c r="I42" s="111" t="s">
        <v>60</v>
      </c>
      <c r="J42" s="117" t="s">
        <v>46</v>
      </c>
      <c r="K42" s="117" t="s">
        <v>46</v>
      </c>
      <c r="L42" s="118">
        <v>0</v>
      </c>
      <c r="M42" s="101">
        <v>0</v>
      </c>
      <c r="N42" s="101">
        <v>0</v>
      </c>
      <c r="O42" s="101">
        <f t="shared" si="5"/>
        <v>0</v>
      </c>
      <c r="P42" s="101">
        <f t="shared" si="6"/>
        <v>0</v>
      </c>
      <c r="Q42" s="102">
        <f t="shared" si="7"/>
        <v>0</v>
      </c>
      <c r="R42" s="108"/>
    </row>
    <row r="43" spans="1:18" s="83" customFormat="1" x14ac:dyDescent="0.3">
      <c r="A43" s="107">
        <f>IF(F43="","", COUNTA($F$17:F43))</f>
        <v>22</v>
      </c>
      <c r="B43" s="84"/>
      <c r="C43" s="84"/>
      <c r="D43" s="85"/>
      <c r="E43" s="89" t="s">
        <v>75</v>
      </c>
      <c r="F43" s="90">
        <v>27</v>
      </c>
      <c r="G43" s="88">
        <v>0</v>
      </c>
      <c r="H43" s="112">
        <f t="shared" si="4"/>
        <v>27</v>
      </c>
      <c r="I43" s="111" t="s">
        <v>60</v>
      </c>
      <c r="J43" s="117" t="s">
        <v>46</v>
      </c>
      <c r="K43" s="117" t="s">
        <v>46</v>
      </c>
      <c r="L43" s="118">
        <v>0</v>
      </c>
      <c r="M43" s="101">
        <v>0</v>
      </c>
      <c r="N43" s="101">
        <v>0</v>
      </c>
      <c r="O43" s="101">
        <f t="shared" si="5"/>
        <v>0</v>
      </c>
      <c r="P43" s="101">
        <f t="shared" si="6"/>
        <v>0</v>
      </c>
      <c r="Q43" s="102">
        <f t="shared" si="7"/>
        <v>0</v>
      </c>
      <c r="R43" s="108"/>
    </row>
    <row r="44" spans="1:18" s="83" customFormat="1" x14ac:dyDescent="0.3">
      <c r="A44" s="107">
        <f>IF(F44="","", COUNTA($F$17:F44))</f>
        <v>23</v>
      </c>
      <c r="B44" s="84"/>
      <c r="C44" s="84"/>
      <c r="D44" s="85"/>
      <c r="E44" s="89" t="s">
        <v>76</v>
      </c>
      <c r="F44" s="90">
        <v>19</v>
      </c>
      <c r="G44" s="88">
        <v>0</v>
      </c>
      <c r="H44" s="112">
        <f t="shared" si="4"/>
        <v>19</v>
      </c>
      <c r="I44" s="111" t="s">
        <v>60</v>
      </c>
      <c r="J44" s="117" t="s">
        <v>46</v>
      </c>
      <c r="K44" s="117" t="s">
        <v>46</v>
      </c>
      <c r="L44" s="118">
        <v>0</v>
      </c>
      <c r="M44" s="101">
        <v>0</v>
      </c>
      <c r="N44" s="101">
        <v>0</v>
      </c>
      <c r="O44" s="101">
        <f t="shared" si="5"/>
        <v>0</v>
      </c>
      <c r="P44" s="101">
        <f t="shared" si="6"/>
        <v>0</v>
      </c>
      <c r="Q44" s="102">
        <f t="shared" si="7"/>
        <v>0</v>
      </c>
      <c r="R44" s="108"/>
    </row>
    <row r="45" spans="1:18" s="83" customFormat="1" x14ac:dyDescent="0.3">
      <c r="A45" s="107">
        <f>IF(F45="","", COUNTA($F$17:F45))</f>
        <v>24</v>
      </c>
      <c r="B45" s="84"/>
      <c r="C45" s="84"/>
      <c r="D45" s="85"/>
      <c r="E45" s="89" t="s">
        <v>77</v>
      </c>
      <c r="F45" s="90">
        <v>7</v>
      </c>
      <c r="G45" s="88">
        <v>0</v>
      </c>
      <c r="H45" s="112">
        <f t="shared" si="4"/>
        <v>7</v>
      </c>
      <c r="I45" s="111" t="s">
        <v>60</v>
      </c>
      <c r="J45" s="117" t="s">
        <v>46</v>
      </c>
      <c r="K45" s="117" t="s">
        <v>46</v>
      </c>
      <c r="L45" s="118">
        <v>0</v>
      </c>
      <c r="M45" s="101">
        <v>0</v>
      </c>
      <c r="N45" s="101">
        <v>0</v>
      </c>
      <c r="O45" s="101">
        <f t="shared" si="5"/>
        <v>0</v>
      </c>
      <c r="P45" s="101">
        <f t="shared" si="6"/>
        <v>0</v>
      </c>
      <c r="Q45" s="102">
        <f t="shared" si="7"/>
        <v>0</v>
      </c>
      <c r="R45" s="108"/>
    </row>
    <row r="46" spans="1:18" s="83" customFormat="1" ht="31.2" x14ac:dyDescent="0.3">
      <c r="A46" s="107">
        <f>IF(F46="","", COUNTA($F$17:F46))</f>
        <v>25</v>
      </c>
      <c r="B46" s="84"/>
      <c r="C46" s="84"/>
      <c r="D46" s="85"/>
      <c r="E46" s="91" t="s">
        <v>78</v>
      </c>
      <c r="F46" s="90">
        <v>101</v>
      </c>
      <c r="G46" s="88">
        <v>0</v>
      </c>
      <c r="H46" s="112">
        <f t="shared" si="4"/>
        <v>101</v>
      </c>
      <c r="I46" s="111" t="s">
        <v>60</v>
      </c>
      <c r="J46" s="117" t="s">
        <v>46</v>
      </c>
      <c r="K46" s="117" t="s">
        <v>46</v>
      </c>
      <c r="L46" s="118">
        <v>0</v>
      </c>
      <c r="M46" s="101">
        <v>0</v>
      </c>
      <c r="N46" s="101">
        <v>0</v>
      </c>
      <c r="O46" s="101">
        <f t="shared" si="5"/>
        <v>0</v>
      </c>
      <c r="P46" s="101">
        <f t="shared" si="6"/>
        <v>0</v>
      </c>
      <c r="Q46" s="102">
        <f t="shared" si="7"/>
        <v>0</v>
      </c>
      <c r="R46" s="108"/>
    </row>
    <row r="47" spans="1:18" s="83" customFormat="1" x14ac:dyDescent="0.3">
      <c r="A47" s="107">
        <f>IF(F47="","", COUNTA($F$17:F47))</f>
        <v>26</v>
      </c>
      <c r="B47" s="84"/>
      <c r="C47" s="84"/>
      <c r="D47" s="85"/>
      <c r="E47" s="89" t="s">
        <v>79</v>
      </c>
      <c r="F47" s="90">
        <v>82</v>
      </c>
      <c r="G47" s="88">
        <v>0</v>
      </c>
      <c r="H47" s="112">
        <f t="shared" si="4"/>
        <v>82</v>
      </c>
      <c r="I47" s="111" t="s">
        <v>60</v>
      </c>
      <c r="J47" s="117" t="s">
        <v>46</v>
      </c>
      <c r="K47" s="117" t="s">
        <v>46</v>
      </c>
      <c r="L47" s="118">
        <v>0</v>
      </c>
      <c r="M47" s="101">
        <v>0</v>
      </c>
      <c r="N47" s="101">
        <v>0</v>
      </c>
      <c r="O47" s="101">
        <f t="shared" si="5"/>
        <v>0</v>
      </c>
      <c r="P47" s="101">
        <f t="shared" si="6"/>
        <v>0</v>
      </c>
      <c r="Q47" s="102">
        <f t="shared" si="7"/>
        <v>0</v>
      </c>
      <c r="R47" s="108"/>
    </row>
    <row r="48" spans="1:18" s="83" customFormat="1" x14ac:dyDescent="0.3">
      <c r="A48" s="107">
        <f>IF(F48="","", COUNTA($F$17:F48))</f>
        <v>27</v>
      </c>
      <c r="B48" s="84"/>
      <c r="C48" s="84"/>
      <c r="D48" s="85"/>
      <c r="E48" s="89" t="s">
        <v>80</v>
      </c>
      <c r="F48" s="90">
        <v>3</v>
      </c>
      <c r="G48" s="88">
        <v>0</v>
      </c>
      <c r="H48" s="112">
        <f t="shared" si="4"/>
        <v>3</v>
      </c>
      <c r="I48" s="111" t="s">
        <v>60</v>
      </c>
      <c r="J48" s="117" t="s">
        <v>46</v>
      </c>
      <c r="K48" s="117" t="s">
        <v>46</v>
      </c>
      <c r="L48" s="118">
        <v>0</v>
      </c>
      <c r="M48" s="101">
        <v>0</v>
      </c>
      <c r="N48" s="101">
        <v>0</v>
      </c>
      <c r="O48" s="101">
        <f t="shared" si="5"/>
        <v>0</v>
      </c>
      <c r="P48" s="101">
        <f t="shared" si="6"/>
        <v>0</v>
      </c>
      <c r="Q48" s="102">
        <f t="shared" si="7"/>
        <v>0</v>
      </c>
      <c r="R48" s="108"/>
    </row>
    <row r="49" spans="1:18" s="83" customFormat="1" x14ac:dyDescent="0.3">
      <c r="A49" s="86"/>
      <c r="B49" s="84"/>
      <c r="C49" s="84"/>
      <c r="D49" s="85"/>
      <c r="E49" s="114" t="s">
        <v>81</v>
      </c>
      <c r="F49" s="103"/>
      <c r="G49" s="103"/>
      <c r="H49" s="113"/>
      <c r="I49" s="103"/>
      <c r="J49" s="103"/>
      <c r="K49" s="104"/>
      <c r="L49" s="103"/>
      <c r="M49" s="104"/>
      <c r="N49" s="104"/>
      <c r="O49" s="104"/>
      <c r="P49" s="104"/>
      <c r="Q49" s="105"/>
      <c r="R49" s="109"/>
    </row>
    <row r="50" spans="1:18" s="83" customFormat="1" x14ac:dyDescent="0.3">
      <c r="A50" s="107">
        <f>IF(F50="","", COUNTA($F$17:F50))</f>
        <v>28</v>
      </c>
      <c r="B50" s="84"/>
      <c r="C50" s="84"/>
      <c r="D50" s="85"/>
      <c r="E50" s="89" t="s">
        <v>82</v>
      </c>
      <c r="F50" s="90">
        <v>17</v>
      </c>
      <c r="G50" s="88">
        <v>0</v>
      </c>
      <c r="H50" s="112">
        <f t="shared" ref="H50:H53" si="8">F50+G50*F50</f>
        <v>17</v>
      </c>
      <c r="I50" s="111" t="s">
        <v>60</v>
      </c>
      <c r="J50" s="117" t="s">
        <v>46</v>
      </c>
      <c r="K50" s="117" t="s">
        <v>46</v>
      </c>
      <c r="L50" s="118">
        <v>0</v>
      </c>
      <c r="M50" s="101">
        <v>0</v>
      </c>
      <c r="N50" s="101">
        <v>0</v>
      </c>
      <c r="O50" s="101">
        <f t="shared" ref="O50:O53" si="9">H50*M50</f>
        <v>0</v>
      </c>
      <c r="P50" s="101">
        <f t="shared" ref="P50:P53" si="10">H50*N50</f>
        <v>0</v>
      </c>
      <c r="Q50" s="102">
        <f t="shared" ref="Q50:Q53" si="11">O50+P50</f>
        <v>0</v>
      </c>
      <c r="R50" s="108"/>
    </row>
    <row r="51" spans="1:18" s="83" customFormat="1" x14ac:dyDescent="0.3">
      <c r="A51" s="107">
        <f>IF(F51="","", COUNTA($F$17:F51))</f>
        <v>29</v>
      </c>
      <c r="B51" s="84"/>
      <c r="C51" s="84"/>
      <c r="D51" s="85"/>
      <c r="E51" s="89" t="s">
        <v>83</v>
      </c>
      <c r="F51" s="90">
        <v>12</v>
      </c>
      <c r="G51" s="88">
        <v>0</v>
      </c>
      <c r="H51" s="112">
        <f t="shared" si="8"/>
        <v>12</v>
      </c>
      <c r="I51" s="111" t="s">
        <v>60</v>
      </c>
      <c r="J51" s="117" t="s">
        <v>46</v>
      </c>
      <c r="K51" s="117" t="s">
        <v>46</v>
      </c>
      <c r="L51" s="118">
        <v>0</v>
      </c>
      <c r="M51" s="101">
        <v>0</v>
      </c>
      <c r="N51" s="101">
        <v>0</v>
      </c>
      <c r="O51" s="101">
        <f t="shared" si="9"/>
        <v>0</v>
      </c>
      <c r="P51" s="101">
        <f t="shared" si="10"/>
        <v>0</v>
      </c>
      <c r="Q51" s="102">
        <f t="shared" si="11"/>
        <v>0</v>
      </c>
      <c r="R51" s="108"/>
    </row>
    <row r="52" spans="1:18" s="83" customFormat="1" x14ac:dyDescent="0.3">
      <c r="A52" s="107">
        <f>IF(F52="","", COUNTA($F$17:F52))</f>
        <v>30</v>
      </c>
      <c r="B52" s="84"/>
      <c r="C52" s="84"/>
      <c r="D52" s="85"/>
      <c r="E52" s="89" t="s">
        <v>84</v>
      </c>
      <c r="F52" s="90">
        <v>2</v>
      </c>
      <c r="G52" s="88">
        <v>0</v>
      </c>
      <c r="H52" s="112">
        <f t="shared" si="8"/>
        <v>2</v>
      </c>
      <c r="I52" s="111" t="s">
        <v>60</v>
      </c>
      <c r="J52" s="117" t="s">
        <v>46</v>
      </c>
      <c r="K52" s="117" t="s">
        <v>46</v>
      </c>
      <c r="L52" s="118">
        <v>0</v>
      </c>
      <c r="M52" s="101">
        <v>0</v>
      </c>
      <c r="N52" s="101">
        <v>0</v>
      </c>
      <c r="O52" s="101">
        <f t="shared" si="9"/>
        <v>0</v>
      </c>
      <c r="P52" s="101">
        <f t="shared" si="10"/>
        <v>0</v>
      </c>
      <c r="Q52" s="102">
        <f t="shared" si="11"/>
        <v>0</v>
      </c>
      <c r="R52" s="108"/>
    </row>
    <row r="53" spans="1:18" s="83" customFormat="1" x14ac:dyDescent="0.3">
      <c r="A53" s="107">
        <f>IF(F53="","", COUNTA($F$17:F53))</f>
        <v>31</v>
      </c>
      <c r="B53" s="84"/>
      <c r="C53" s="84"/>
      <c r="D53" s="85"/>
      <c r="E53" s="89" t="s">
        <v>85</v>
      </c>
      <c r="F53" s="90">
        <v>2</v>
      </c>
      <c r="G53" s="88">
        <v>0</v>
      </c>
      <c r="H53" s="112">
        <f t="shared" si="8"/>
        <v>2</v>
      </c>
      <c r="I53" s="111" t="s">
        <v>60</v>
      </c>
      <c r="J53" s="117" t="s">
        <v>46</v>
      </c>
      <c r="K53" s="117" t="s">
        <v>46</v>
      </c>
      <c r="L53" s="118">
        <v>0</v>
      </c>
      <c r="M53" s="101">
        <v>0</v>
      </c>
      <c r="N53" s="101">
        <v>0</v>
      </c>
      <c r="O53" s="101">
        <f t="shared" si="9"/>
        <v>0</v>
      </c>
      <c r="P53" s="101">
        <f t="shared" si="10"/>
        <v>0</v>
      </c>
      <c r="Q53" s="102">
        <f t="shared" si="11"/>
        <v>0</v>
      </c>
      <c r="R53" s="108"/>
    </row>
    <row r="54" spans="1:18" s="83" customFormat="1" x14ac:dyDescent="0.3">
      <c r="A54" s="86"/>
      <c r="B54" s="84"/>
      <c r="C54" s="84"/>
      <c r="D54" s="85"/>
      <c r="E54" s="114" t="s">
        <v>86</v>
      </c>
      <c r="F54" s="103"/>
      <c r="G54" s="103"/>
      <c r="H54" s="113"/>
      <c r="I54" s="103"/>
      <c r="J54" s="103"/>
      <c r="K54" s="104"/>
      <c r="L54" s="103"/>
      <c r="M54" s="104"/>
      <c r="N54" s="104"/>
      <c r="O54" s="104"/>
      <c r="P54" s="104"/>
      <c r="Q54" s="105"/>
      <c r="R54" s="109"/>
    </row>
    <row r="55" spans="1:18" s="83" customFormat="1" x14ac:dyDescent="0.3">
      <c r="A55" s="107">
        <f>IF(F55="","", COUNTA($F$17:F55))</f>
        <v>32</v>
      </c>
      <c r="B55" s="84"/>
      <c r="C55" s="84"/>
      <c r="D55" s="85"/>
      <c r="E55" s="89" t="s">
        <v>87</v>
      </c>
      <c r="F55" s="90">
        <v>24</v>
      </c>
      <c r="G55" s="88">
        <v>0</v>
      </c>
      <c r="H55" s="112">
        <f t="shared" ref="H55:H62" si="12">F55+G55*F55</f>
        <v>24</v>
      </c>
      <c r="I55" s="111" t="s">
        <v>60</v>
      </c>
      <c r="J55" s="117" t="s">
        <v>46</v>
      </c>
      <c r="K55" s="117" t="s">
        <v>46</v>
      </c>
      <c r="L55" s="118">
        <v>0</v>
      </c>
      <c r="M55" s="101">
        <v>0</v>
      </c>
      <c r="N55" s="101">
        <v>0</v>
      </c>
      <c r="O55" s="101">
        <f t="shared" ref="O55:O62" si="13">H55*M55</f>
        <v>0</v>
      </c>
      <c r="P55" s="101">
        <f t="shared" ref="P55:P62" si="14">H55*N55</f>
        <v>0</v>
      </c>
      <c r="Q55" s="102">
        <f t="shared" ref="Q55:Q62" si="15">O55+P55</f>
        <v>0</v>
      </c>
      <c r="R55" s="108"/>
    </row>
    <row r="56" spans="1:18" s="83" customFormat="1" x14ac:dyDescent="0.3">
      <c r="A56" s="107">
        <f>IF(F56="","", COUNTA($F$17:F56))</f>
        <v>33</v>
      </c>
      <c r="B56" s="84"/>
      <c r="C56" s="84"/>
      <c r="D56" s="85"/>
      <c r="E56" s="89" t="s">
        <v>88</v>
      </c>
      <c r="F56" s="90">
        <v>10</v>
      </c>
      <c r="G56" s="88">
        <v>0</v>
      </c>
      <c r="H56" s="112">
        <f t="shared" si="12"/>
        <v>10</v>
      </c>
      <c r="I56" s="111" t="s">
        <v>60</v>
      </c>
      <c r="J56" s="117" t="s">
        <v>46</v>
      </c>
      <c r="K56" s="117" t="s">
        <v>46</v>
      </c>
      <c r="L56" s="118">
        <v>0</v>
      </c>
      <c r="M56" s="101">
        <v>0</v>
      </c>
      <c r="N56" s="101">
        <v>0</v>
      </c>
      <c r="O56" s="101">
        <f t="shared" si="13"/>
        <v>0</v>
      </c>
      <c r="P56" s="101">
        <f t="shared" si="14"/>
        <v>0</v>
      </c>
      <c r="Q56" s="102">
        <f t="shared" si="15"/>
        <v>0</v>
      </c>
      <c r="R56" s="108"/>
    </row>
    <row r="57" spans="1:18" s="83" customFormat="1" x14ac:dyDescent="0.3">
      <c r="A57" s="107">
        <f>IF(F57="","", COUNTA($F$17:F57))</f>
        <v>34</v>
      </c>
      <c r="B57" s="84"/>
      <c r="C57" s="84"/>
      <c r="D57" s="85"/>
      <c r="E57" s="89" t="s">
        <v>89</v>
      </c>
      <c r="F57" s="90">
        <v>1</v>
      </c>
      <c r="G57" s="88">
        <v>0</v>
      </c>
      <c r="H57" s="112">
        <f t="shared" si="12"/>
        <v>1</v>
      </c>
      <c r="I57" s="111" t="s">
        <v>60</v>
      </c>
      <c r="J57" s="117" t="s">
        <v>46</v>
      </c>
      <c r="K57" s="117" t="s">
        <v>46</v>
      </c>
      <c r="L57" s="118">
        <v>0</v>
      </c>
      <c r="M57" s="101">
        <v>0</v>
      </c>
      <c r="N57" s="101">
        <v>0</v>
      </c>
      <c r="O57" s="101">
        <f t="shared" si="13"/>
        <v>0</v>
      </c>
      <c r="P57" s="101">
        <f t="shared" si="14"/>
        <v>0</v>
      </c>
      <c r="Q57" s="102">
        <f t="shared" si="15"/>
        <v>0</v>
      </c>
      <c r="R57" s="108"/>
    </row>
    <row r="58" spans="1:18" s="83" customFormat="1" x14ac:dyDescent="0.3">
      <c r="A58" s="107">
        <f>IF(F58="","", COUNTA($F$17:F58))</f>
        <v>35</v>
      </c>
      <c r="B58" s="84"/>
      <c r="C58" s="84"/>
      <c r="D58" s="85"/>
      <c r="E58" s="89" t="s">
        <v>90</v>
      </c>
      <c r="F58" s="90">
        <v>1</v>
      </c>
      <c r="G58" s="88">
        <v>0</v>
      </c>
      <c r="H58" s="112">
        <f t="shared" si="12"/>
        <v>1</v>
      </c>
      <c r="I58" s="111" t="s">
        <v>60</v>
      </c>
      <c r="J58" s="117" t="s">
        <v>46</v>
      </c>
      <c r="K58" s="117" t="s">
        <v>46</v>
      </c>
      <c r="L58" s="118">
        <v>0</v>
      </c>
      <c r="M58" s="101">
        <v>0</v>
      </c>
      <c r="N58" s="101">
        <v>0</v>
      </c>
      <c r="O58" s="101">
        <f t="shared" si="13"/>
        <v>0</v>
      </c>
      <c r="P58" s="101">
        <f t="shared" si="14"/>
        <v>0</v>
      </c>
      <c r="Q58" s="102">
        <f t="shared" si="15"/>
        <v>0</v>
      </c>
      <c r="R58" s="108"/>
    </row>
    <row r="59" spans="1:18" s="83" customFormat="1" x14ac:dyDescent="0.3">
      <c r="A59" s="107">
        <f>IF(F59="","", COUNTA($F$17:F59))</f>
        <v>36</v>
      </c>
      <c r="B59" s="84"/>
      <c r="C59" s="84"/>
      <c r="D59" s="85"/>
      <c r="E59" s="89" t="s">
        <v>91</v>
      </c>
      <c r="F59" s="90">
        <v>23</v>
      </c>
      <c r="G59" s="88">
        <v>0</v>
      </c>
      <c r="H59" s="112">
        <f t="shared" si="12"/>
        <v>23</v>
      </c>
      <c r="I59" s="111" t="s">
        <v>60</v>
      </c>
      <c r="J59" s="117" t="s">
        <v>46</v>
      </c>
      <c r="K59" s="117" t="s">
        <v>46</v>
      </c>
      <c r="L59" s="118">
        <v>0</v>
      </c>
      <c r="M59" s="101">
        <v>0</v>
      </c>
      <c r="N59" s="101">
        <v>0</v>
      </c>
      <c r="O59" s="101">
        <f t="shared" si="13"/>
        <v>0</v>
      </c>
      <c r="P59" s="101">
        <f t="shared" si="14"/>
        <v>0</v>
      </c>
      <c r="Q59" s="102">
        <f t="shared" si="15"/>
        <v>0</v>
      </c>
      <c r="R59" s="108"/>
    </row>
    <row r="60" spans="1:18" s="83" customFormat="1" x14ac:dyDescent="0.3">
      <c r="A60" s="107">
        <f>IF(F60="","", COUNTA($F$17:F60))</f>
        <v>37</v>
      </c>
      <c r="B60" s="84"/>
      <c r="C60" s="84"/>
      <c r="D60" s="85"/>
      <c r="E60" s="89" t="s">
        <v>92</v>
      </c>
      <c r="F60" s="90">
        <v>13</v>
      </c>
      <c r="G60" s="88">
        <v>0</v>
      </c>
      <c r="H60" s="112">
        <f t="shared" si="12"/>
        <v>13</v>
      </c>
      <c r="I60" s="111" t="s">
        <v>60</v>
      </c>
      <c r="J60" s="117" t="s">
        <v>46</v>
      </c>
      <c r="K60" s="117" t="s">
        <v>46</v>
      </c>
      <c r="L60" s="118">
        <v>0</v>
      </c>
      <c r="M60" s="101">
        <v>0</v>
      </c>
      <c r="N60" s="101">
        <v>0</v>
      </c>
      <c r="O60" s="101">
        <f t="shared" si="13"/>
        <v>0</v>
      </c>
      <c r="P60" s="101">
        <f t="shared" si="14"/>
        <v>0</v>
      </c>
      <c r="Q60" s="102">
        <f t="shared" si="15"/>
        <v>0</v>
      </c>
      <c r="R60" s="108"/>
    </row>
    <row r="61" spans="1:18" s="83" customFormat="1" x14ac:dyDescent="0.3">
      <c r="A61" s="107">
        <f>IF(F61="","", COUNTA($F$17:F61))</f>
        <v>38</v>
      </c>
      <c r="B61" s="84"/>
      <c r="C61" s="84"/>
      <c r="D61" s="85"/>
      <c r="E61" s="89" t="s">
        <v>93</v>
      </c>
      <c r="F61" s="90">
        <v>2</v>
      </c>
      <c r="G61" s="88">
        <v>0</v>
      </c>
      <c r="H61" s="112">
        <f t="shared" si="12"/>
        <v>2</v>
      </c>
      <c r="I61" s="111" t="s">
        <v>60</v>
      </c>
      <c r="J61" s="117" t="s">
        <v>46</v>
      </c>
      <c r="K61" s="117" t="s">
        <v>46</v>
      </c>
      <c r="L61" s="118">
        <v>0</v>
      </c>
      <c r="M61" s="101">
        <v>0</v>
      </c>
      <c r="N61" s="101">
        <v>0</v>
      </c>
      <c r="O61" s="101">
        <f t="shared" si="13"/>
        <v>0</v>
      </c>
      <c r="P61" s="101">
        <f t="shared" si="14"/>
        <v>0</v>
      </c>
      <c r="Q61" s="102">
        <f t="shared" si="15"/>
        <v>0</v>
      </c>
      <c r="R61" s="108"/>
    </row>
    <row r="62" spans="1:18" s="83" customFormat="1" x14ac:dyDescent="0.3">
      <c r="A62" s="107">
        <f>IF(F62="","", COUNTA($F$17:F62))</f>
        <v>39</v>
      </c>
      <c r="B62" s="84"/>
      <c r="C62" s="84"/>
      <c r="D62" s="85"/>
      <c r="E62" s="89" t="s">
        <v>94</v>
      </c>
      <c r="F62" s="90">
        <v>67</v>
      </c>
      <c r="G62" s="88">
        <v>0</v>
      </c>
      <c r="H62" s="112">
        <f t="shared" si="12"/>
        <v>67</v>
      </c>
      <c r="I62" s="111" t="s">
        <v>60</v>
      </c>
      <c r="J62" s="117" t="s">
        <v>46</v>
      </c>
      <c r="K62" s="117" t="s">
        <v>46</v>
      </c>
      <c r="L62" s="118">
        <v>0</v>
      </c>
      <c r="M62" s="101">
        <v>0</v>
      </c>
      <c r="N62" s="101">
        <v>0</v>
      </c>
      <c r="O62" s="101">
        <f t="shared" si="13"/>
        <v>0</v>
      </c>
      <c r="P62" s="101">
        <f t="shared" si="14"/>
        <v>0</v>
      </c>
      <c r="Q62" s="102">
        <f t="shared" si="15"/>
        <v>0</v>
      </c>
      <c r="R62" s="108"/>
    </row>
    <row r="63" spans="1:18" s="83" customFormat="1" x14ac:dyDescent="0.3">
      <c r="A63" s="86"/>
      <c r="B63" s="84"/>
      <c r="C63" s="84"/>
      <c r="D63" s="85"/>
      <c r="E63" s="114" t="s">
        <v>95</v>
      </c>
      <c r="F63" s="103"/>
      <c r="G63" s="103"/>
      <c r="H63" s="113"/>
      <c r="I63" s="103"/>
      <c r="J63" s="103"/>
      <c r="K63" s="104"/>
      <c r="L63" s="103"/>
      <c r="M63" s="104"/>
      <c r="N63" s="104"/>
      <c r="O63" s="104"/>
      <c r="P63" s="104"/>
      <c r="Q63" s="105"/>
      <c r="R63" s="109"/>
    </row>
    <row r="64" spans="1:18" s="83" customFormat="1" ht="31.2" x14ac:dyDescent="0.3">
      <c r="A64" s="107">
        <f>IF(F64="","", COUNTA($F$17:F64))</f>
        <v>40</v>
      </c>
      <c r="B64" s="84"/>
      <c r="C64" s="84"/>
      <c r="D64" s="85"/>
      <c r="E64" s="91" t="s">
        <v>96</v>
      </c>
      <c r="F64" s="90">
        <v>107</v>
      </c>
      <c r="G64" s="88">
        <v>0</v>
      </c>
      <c r="H64" s="112">
        <f t="shared" ref="H64:H90" si="16">F64+G64*F64</f>
        <v>107</v>
      </c>
      <c r="I64" s="111" t="s">
        <v>60</v>
      </c>
      <c r="J64" s="117" t="s">
        <v>46</v>
      </c>
      <c r="K64" s="117" t="s">
        <v>46</v>
      </c>
      <c r="L64" s="118">
        <v>0</v>
      </c>
      <c r="M64" s="101">
        <v>0</v>
      </c>
      <c r="N64" s="101">
        <v>0</v>
      </c>
      <c r="O64" s="101">
        <f t="shared" ref="O64:O90" si="17">H64*M64</f>
        <v>0</v>
      </c>
      <c r="P64" s="101">
        <f t="shared" ref="P64:P90" si="18">H64*N64</f>
        <v>0</v>
      </c>
      <c r="Q64" s="102">
        <f t="shared" ref="Q64:Q90" si="19">O64+P64</f>
        <v>0</v>
      </c>
      <c r="R64" s="108"/>
    </row>
    <row r="65" spans="1:18" s="83" customFormat="1" ht="46.8" x14ac:dyDescent="0.3">
      <c r="A65" s="107">
        <f>IF(F65="","", COUNTA($F$17:F65))</f>
        <v>41</v>
      </c>
      <c r="B65" s="84"/>
      <c r="C65" s="84"/>
      <c r="D65" s="85"/>
      <c r="E65" s="91" t="s">
        <v>97</v>
      </c>
      <c r="F65" s="90">
        <v>18</v>
      </c>
      <c r="G65" s="88">
        <v>0</v>
      </c>
      <c r="H65" s="112">
        <f t="shared" si="16"/>
        <v>18</v>
      </c>
      <c r="I65" s="111" t="s">
        <v>60</v>
      </c>
      <c r="J65" s="117" t="s">
        <v>46</v>
      </c>
      <c r="K65" s="117" t="s">
        <v>46</v>
      </c>
      <c r="L65" s="118">
        <v>0</v>
      </c>
      <c r="M65" s="101">
        <v>0</v>
      </c>
      <c r="N65" s="101">
        <v>0</v>
      </c>
      <c r="O65" s="101">
        <f t="shared" si="17"/>
        <v>0</v>
      </c>
      <c r="P65" s="101">
        <f t="shared" si="18"/>
        <v>0</v>
      </c>
      <c r="Q65" s="102">
        <f t="shared" si="19"/>
        <v>0</v>
      </c>
      <c r="R65" s="108"/>
    </row>
    <row r="66" spans="1:18" s="83" customFormat="1" ht="31.2" x14ac:dyDescent="0.3">
      <c r="A66" s="107">
        <f>IF(F66="","", COUNTA($F$17:F66))</f>
        <v>42</v>
      </c>
      <c r="B66" s="84"/>
      <c r="C66" s="84"/>
      <c r="D66" s="85"/>
      <c r="E66" s="91" t="s">
        <v>98</v>
      </c>
      <c r="F66" s="90">
        <v>171</v>
      </c>
      <c r="G66" s="88">
        <v>0</v>
      </c>
      <c r="H66" s="112">
        <f t="shared" si="16"/>
        <v>171</v>
      </c>
      <c r="I66" s="111" t="s">
        <v>60</v>
      </c>
      <c r="J66" s="117" t="s">
        <v>46</v>
      </c>
      <c r="K66" s="117" t="s">
        <v>46</v>
      </c>
      <c r="L66" s="118">
        <v>0</v>
      </c>
      <c r="M66" s="101">
        <v>0</v>
      </c>
      <c r="N66" s="101">
        <v>0</v>
      </c>
      <c r="O66" s="101">
        <f t="shared" si="17"/>
        <v>0</v>
      </c>
      <c r="P66" s="101">
        <f t="shared" si="18"/>
        <v>0</v>
      </c>
      <c r="Q66" s="102">
        <f t="shared" si="19"/>
        <v>0</v>
      </c>
      <c r="R66" s="108"/>
    </row>
    <row r="67" spans="1:18" s="83" customFormat="1" ht="46.8" x14ac:dyDescent="0.3">
      <c r="A67" s="107">
        <f>IF(F67="","", COUNTA($F$17:F67))</f>
        <v>43</v>
      </c>
      <c r="B67" s="84"/>
      <c r="C67" s="84"/>
      <c r="D67" s="85"/>
      <c r="E67" s="91" t="s">
        <v>99</v>
      </c>
      <c r="F67" s="90">
        <v>18</v>
      </c>
      <c r="G67" s="88">
        <v>0</v>
      </c>
      <c r="H67" s="112">
        <f t="shared" si="16"/>
        <v>18</v>
      </c>
      <c r="I67" s="111" t="s">
        <v>60</v>
      </c>
      <c r="J67" s="117" t="s">
        <v>46</v>
      </c>
      <c r="K67" s="117" t="s">
        <v>46</v>
      </c>
      <c r="L67" s="118">
        <v>0</v>
      </c>
      <c r="M67" s="101">
        <v>0</v>
      </c>
      <c r="N67" s="101">
        <v>0</v>
      </c>
      <c r="O67" s="101">
        <f t="shared" si="17"/>
        <v>0</v>
      </c>
      <c r="P67" s="101">
        <f t="shared" si="18"/>
        <v>0</v>
      </c>
      <c r="Q67" s="102">
        <f t="shared" si="19"/>
        <v>0</v>
      </c>
      <c r="R67" s="108"/>
    </row>
    <row r="68" spans="1:18" s="83" customFormat="1" ht="31.2" x14ac:dyDescent="0.3">
      <c r="A68" s="107">
        <f>IF(F68="","", COUNTA($F$17:F68))</f>
        <v>44</v>
      </c>
      <c r="B68" s="84"/>
      <c r="C68" s="84"/>
      <c r="D68" s="85"/>
      <c r="E68" s="91" t="s">
        <v>100</v>
      </c>
      <c r="F68" s="90">
        <v>71</v>
      </c>
      <c r="G68" s="88">
        <v>0</v>
      </c>
      <c r="H68" s="112">
        <f t="shared" si="16"/>
        <v>71</v>
      </c>
      <c r="I68" s="111" t="s">
        <v>60</v>
      </c>
      <c r="J68" s="117" t="s">
        <v>46</v>
      </c>
      <c r="K68" s="117" t="s">
        <v>46</v>
      </c>
      <c r="L68" s="118">
        <v>0</v>
      </c>
      <c r="M68" s="101">
        <v>0</v>
      </c>
      <c r="N68" s="101">
        <v>0</v>
      </c>
      <c r="O68" s="101">
        <f t="shared" si="17"/>
        <v>0</v>
      </c>
      <c r="P68" s="101">
        <f t="shared" si="18"/>
        <v>0</v>
      </c>
      <c r="Q68" s="102">
        <f t="shared" si="19"/>
        <v>0</v>
      </c>
      <c r="R68" s="108"/>
    </row>
    <row r="69" spans="1:18" s="83" customFormat="1" ht="46.8" x14ac:dyDescent="0.3">
      <c r="A69" s="107">
        <f>IF(F69="","", COUNTA($F$17:F69))</f>
        <v>45</v>
      </c>
      <c r="B69" s="84"/>
      <c r="C69" s="84"/>
      <c r="D69" s="85"/>
      <c r="E69" s="91" t="s">
        <v>101</v>
      </c>
      <c r="F69" s="90">
        <v>5</v>
      </c>
      <c r="G69" s="88">
        <v>0</v>
      </c>
      <c r="H69" s="112">
        <f t="shared" si="16"/>
        <v>5</v>
      </c>
      <c r="I69" s="111" t="s">
        <v>60</v>
      </c>
      <c r="J69" s="117" t="s">
        <v>46</v>
      </c>
      <c r="K69" s="117" t="s">
        <v>46</v>
      </c>
      <c r="L69" s="118">
        <v>0</v>
      </c>
      <c r="M69" s="101">
        <v>0</v>
      </c>
      <c r="N69" s="101">
        <v>0</v>
      </c>
      <c r="O69" s="101">
        <f t="shared" si="17"/>
        <v>0</v>
      </c>
      <c r="P69" s="101">
        <f t="shared" si="18"/>
        <v>0</v>
      </c>
      <c r="Q69" s="102">
        <f t="shared" si="19"/>
        <v>0</v>
      </c>
      <c r="R69" s="108"/>
    </row>
    <row r="70" spans="1:18" s="83" customFormat="1" ht="31.2" x14ac:dyDescent="0.3">
      <c r="A70" s="107">
        <f>IF(F70="","", COUNTA($F$17:F70))</f>
        <v>46</v>
      </c>
      <c r="B70" s="84"/>
      <c r="C70" s="84"/>
      <c r="D70" s="85"/>
      <c r="E70" s="91" t="s">
        <v>102</v>
      </c>
      <c r="F70" s="90">
        <v>40</v>
      </c>
      <c r="G70" s="88">
        <v>0</v>
      </c>
      <c r="H70" s="112">
        <f t="shared" si="16"/>
        <v>40</v>
      </c>
      <c r="I70" s="111" t="s">
        <v>60</v>
      </c>
      <c r="J70" s="117" t="s">
        <v>46</v>
      </c>
      <c r="K70" s="117" t="s">
        <v>46</v>
      </c>
      <c r="L70" s="118">
        <v>0</v>
      </c>
      <c r="M70" s="101">
        <v>0</v>
      </c>
      <c r="N70" s="101">
        <v>0</v>
      </c>
      <c r="O70" s="101">
        <f t="shared" si="17"/>
        <v>0</v>
      </c>
      <c r="P70" s="101">
        <f t="shared" si="18"/>
        <v>0</v>
      </c>
      <c r="Q70" s="102">
        <f t="shared" si="19"/>
        <v>0</v>
      </c>
      <c r="R70" s="108"/>
    </row>
    <row r="71" spans="1:18" s="83" customFormat="1" ht="46.8" x14ac:dyDescent="0.3">
      <c r="A71" s="107">
        <f>IF(F71="","", COUNTA($F$17:F71))</f>
        <v>47</v>
      </c>
      <c r="B71" s="84"/>
      <c r="C71" s="84"/>
      <c r="D71" s="85"/>
      <c r="E71" s="91" t="s">
        <v>103</v>
      </c>
      <c r="F71" s="90">
        <v>5</v>
      </c>
      <c r="G71" s="88">
        <v>0</v>
      </c>
      <c r="H71" s="112">
        <f t="shared" si="16"/>
        <v>5</v>
      </c>
      <c r="I71" s="111" t="s">
        <v>60</v>
      </c>
      <c r="J71" s="117" t="s">
        <v>46</v>
      </c>
      <c r="K71" s="117" t="s">
        <v>46</v>
      </c>
      <c r="L71" s="118">
        <v>0</v>
      </c>
      <c r="M71" s="101">
        <v>0</v>
      </c>
      <c r="N71" s="101">
        <v>0</v>
      </c>
      <c r="O71" s="101">
        <f t="shared" si="17"/>
        <v>0</v>
      </c>
      <c r="P71" s="101">
        <f t="shared" si="18"/>
        <v>0</v>
      </c>
      <c r="Q71" s="102">
        <f t="shared" si="19"/>
        <v>0</v>
      </c>
      <c r="R71" s="108"/>
    </row>
    <row r="72" spans="1:18" s="83" customFormat="1" ht="31.2" x14ac:dyDescent="0.3">
      <c r="A72" s="107">
        <f>IF(F72="","", COUNTA($F$17:F72))</f>
        <v>48</v>
      </c>
      <c r="B72" s="84"/>
      <c r="C72" s="84"/>
      <c r="D72" s="85"/>
      <c r="E72" s="91" t="s">
        <v>104</v>
      </c>
      <c r="F72" s="90">
        <v>18</v>
      </c>
      <c r="G72" s="88">
        <v>0</v>
      </c>
      <c r="H72" s="112">
        <f t="shared" si="16"/>
        <v>18</v>
      </c>
      <c r="I72" s="111" t="s">
        <v>60</v>
      </c>
      <c r="J72" s="117" t="s">
        <v>46</v>
      </c>
      <c r="K72" s="117" t="s">
        <v>46</v>
      </c>
      <c r="L72" s="118">
        <v>0</v>
      </c>
      <c r="M72" s="101">
        <v>0</v>
      </c>
      <c r="N72" s="101">
        <v>0</v>
      </c>
      <c r="O72" s="101">
        <f t="shared" si="17"/>
        <v>0</v>
      </c>
      <c r="P72" s="101">
        <f t="shared" si="18"/>
        <v>0</v>
      </c>
      <c r="Q72" s="102">
        <f t="shared" si="19"/>
        <v>0</v>
      </c>
      <c r="R72" s="108"/>
    </row>
    <row r="73" spans="1:18" s="83" customFormat="1" ht="46.8" x14ac:dyDescent="0.3">
      <c r="A73" s="107">
        <f>IF(F73="","", COUNTA($F$17:F73))</f>
        <v>49</v>
      </c>
      <c r="B73" s="84"/>
      <c r="C73" s="84"/>
      <c r="D73" s="85"/>
      <c r="E73" s="91" t="s">
        <v>105</v>
      </c>
      <c r="F73" s="90">
        <v>14</v>
      </c>
      <c r="G73" s="88">
        <v>0</v>
      </c>
      <c r="H73" s="112">
        <f t="shared" si="16"/>
        <v>14</v>
      </c>
      <c r="I73" s="111" t="s">
        <v>60</v>
      </c>
      <c r="J73" s="117" t="s">
        <v>46</v>
      </c>
      <c r="K73" s="117" t="s">
        <v>46</v>
      </c>
      <c r="L73" s="118">
        <v>0</v>
      </c>
      <c r="M73" s="101">
        <v>0</v>
      </c>
      <c r="N73" s="101">
        <v>0</v>
      </c>
      <c r="O73" s="101">
        <f t="shared" si="17"/>
        <v>0</v>
      </c>
      <c r="P73" s="101">
        <f t="shared" si="18"/>
        <v>0</v>
      </c>
      <c r="Q73" s="102">
        <f t="shared" si="19"/>
        <v>0</v>
      </c>
      <c r="R73" s="108"/>
    </row>
    <row r="74" spans="1:18" s="83" customFormat="1" ht="31.2" x14ac:dyDescent="0.3">
      <c r="A74" s="107">
        <f>IF(F74="","", COUNTA($F$17:F74))</f>
        <v>50</v>
      </c>
      <c r="B74" s="84"/>
      <c r="C74" s="84"/>
      <c r="D74" s="85"/>
      <c r="E74" s="91" t="s">
        <v>106</v>
      </c>
      <c r="F74" s="90">
        <v>20</v>
      </c>
      <c r="G74" s="88">
        <v>0</v>
      </c>
      <c r="H74" s="112">
        <f t="shared" si="16"/>
        <v>20</v>
      </c>
      <c r="I74" s="111" t="s">
        <v>60</v>
      </c>
      <c r="J74" s="117" t="s">
        <v>46</v>
      </c>
      <c r="K74" s="117" t="s">
        <v>46</v>
      </c>
      <c r="L74" s="118">
        <v>0</v>
      </c>
      <c r="M74" s="101">
        <v>0</v>
      </c>
      <c r="N74" s="101">
        <v>0</v>
      </c>
      <c r="O74" s="101">
        <f t="shared" si="17"/>
        <v>0</v>
      </c>
      <c r="P74" s="101">
        <f t="shared" si="18"/>
        <v>0</v>
      </c>
      <c r="Q74" s="102">
        <f t="shared" si="19"/>
        <v>0</v>
      </c>
      <c r="R74" s="108"/>
    </row>
    <row r="75" spans="1:18" s="83" customFormat="1" ht="31.2" x14ac:dyDescent="0.3">
      <c r="A75" s="107">
        <f>IF(F75="","", COUNTA($F$17:F75))</f>
        <v>51</v>
      </c>
      <c r="B75" s="84"/>
      <c r="C75" s="84"/>
      <c r="D75" s="85"/>
      <c r="E75" s="91" t="s">
        <v>107</v>
      </c>
      <c r="F75" s="90">
        <v>34</v>
      </c>
      <c r="G75" s="88">
        <v>0</v>
      </c>
      <c r="H75" s="112">
        <f t="shared" si="16"/>
        <v>34</v>
      </c>
      <c r="I75" s="111" t="s">
        <v>60</v>
      </c>
      <c r="J75" s="117" t="s">
        <v>46</v>
      </c>
      <c r="K75" s="117" t="s">
        <v>46</v>
      </c>
      <c r="L75" s="118">
        <v>0</v>
      </c>
      <c r="M75" s="101">
        <v>0</v>
      </c>
      <c r="N75" s="101">
        <v>0</v>
      </c>
      <c r="O75" s="101">
        <f t="shared" si="17"/>
        <v>0</v>
      </c>
      <c r="P75" s="101">
        <f t="shared" si="18"/>
        <v>0</v>
      </c>
      <c r="Q75" s="102">
        <f t="shared" si="19"/>
        <v>0</v>
      </c>
      <c r="R75" s="108"/>
    </row>
    <row r="76" spans="1:18" s="83" customFormat="1" ht="46.8" x14ac:dyDescent="0.3">
      <c r="A76" s="107">
        <f>IF(F76="","", COUNTA($F$17:F76))</f>
        <v>52</v>
      </c>
      <c r="B76" s="84"/>
      <c r="C76" s="84"/>
      <c r="D76" s="85"/>
      <c r="E76" s="91" t="s">
        <v>108</v>
      </c>
      <c r="F76" s="90">
        <v>20</v>
      </c>
      <c r="G76" s="88">
        <v>0</v>
      </c>
      <c r="H76" s="112">
        <f t="shared" si="16"/>
        <v>20</v>
      </c>
      <c r="I76" s="111" t="s">
        <v>60</v>
      </c>
      <c r="J76" s="117" t="s">
        <v>46</v>
      </c>
      <c r="K76" s="117" t="s">
        <v>46</v>
      </c>
      <c r="L76" s="118">
        <v>0</v>
      </c>
      <c r="M76" s="101">
        <v>0</v>
      </c>
      <c r="N76" s="101">
        <v>0</v>
      </c>
      <c r="O76" s="101">
        <f t="shared" si="17"/>
        <v>0</v>
      </c>
      <c r="P76" s="101">
        <f t="shared" si="18"/>
        <v>0</v>
      </c>
      <c r="Q76" s="102">
        <f t="shared" si="19"/>
        <v>0</v>
      </c>
      <c r="R76" s="108"/>
    </row>
    <row r="77" spans="1:18" s="83" customFormat="1" ht="31.2" x14ac:dyDescent="0.3">
      <c r="A77" s="107">
        <f>IF(F77="","", COUNTA($F$17:F77))</f>
        <v>53</v>
      </c>
      <c r="B77" s="84"/>
      <c r="C77" s="84"/>
      <c r="D77" s="85"/>
      <c r="E77" s="91" t="s">
        <v>109</v>
      </c>
      <c r="F77" s="90">
        <v>11</v>
      </c>
      <c r="G77" s="88">
        <v>0</v>
      </c>
      <c r="H77" s="112">
        <f t="shared" si="16"/>
        <v>11</v>
      </c>
      <c r="I77" s="111" t="s">
        <v>60</v>
      </c>
      <c r="J77" s="117" t="s">
        <v>46</v>
      </c>
      <c r="K77" s="117" t="s">
        <v>46</v>
      </c>
      <c r="L77" s="118">
        <v>0</v>
      </c>
      <c r="M77" s="101">
        <v>0</v>
      </c>
      <c r="N77" s="101">
        <v>0</v>
      </c>
      <c r="O77" s="101">
        <f t="shared" si="17"/>
        <v>0</v>
      </c>
      <c r="P77" s="101">
        <f t="shared" si="18"/>
        <v>0</v>
      </c>
      <c r="Q77" s="102">
        <f t="shared" si="19"/>
        <v>0</v>
      </c>
      <c r="R77" s="108"/>
    </row>
    <row r="78" spans="1:18" s="83" customFormat="1" ht="31.2" x14ac:dyDescent="0.3">
      <c r="A78" s="107">
        <f>IF(F78="","", COUNTA($F$17:F78))</f>
        <v>54</v>
      </c>
      <c r="B78" s="84"/>
      <c r="C78" s="84"/>
      <c r="D78" s="85"/>
      <c r="E78" s="91" t="s">
        <v>110</v>
      </c>
      <c r="F78" s="90">
        <v>112</v>
      </c>
      <c r="G78" s="88">
        <v>0</v>
      </c>
      <c r="H78" s="112">
        <f t="shared" si="16"/>
        <v>112</v>
      </c>
      <c r="I78" s="111" t="s">
        <v>60</v>
      </c>
      <c r="J78" s="117" t="s">
        <v>46</v>
      </c>
      <c r="K78" s="117" t="s">
        <v>46</v>
      </c>
      <c r="L78" s="118">
        <v>0</v>
      </c>
      <c r="M78" s="101">
        <v>0</v>
      </c>
      <c r="N78" s="101">
        <v>0</v>
      </c>
      <c r="O78" s="101">
        <f t="shared" si="17"/>
        <v>0</v>
      </c>
      <c r="P78" s="101">
        <f t="shared" si="18"/>
        <v>0</v>
      </c>
      <c r="Q78" s="102">
        <f t="shared" si="19"/>
        <v>0</v>
      </c>
      <c r="R78" s="108"/>
    </row>
    <row r="79" spans="1:18" s="83" customFormat="1" ht="31.2" x14ac:dyDescent="0.3">
      <c r="A79" s="107">
        <f>IF(F79="","", COUNTA($F$17:F79))</f>
        <v>55</v>
      </c>
      <c r="B79" s="84"/>
      <c r="C79" s="84"/>
      <c r="D79" s="85"/>
      <c r="E79" s="91" t="s">
        <v>111</v>
      </c>
      <c r="F79" s="90">
        <v>7</v>
      </c>
      <c r="G79" s="88">
        <v>0</v>
      </c>
      <c r="H79" s="112">
        <f t="shared" si="16"/>
        <v>7</v>
      </c>
      <c r="I79" s="111" t="s">
        <v>60</v>
      </c>
      <c r="J79" s="117" t="s">
        <v>46</v>
      </c>
      <c r="K79" s="117" t="s">
        <v>46</v>
      </c>
      <c r="L79" s="118">
        <v>0</v>
      </c>
      <c r="M79" s="101">
        <v>0</v>
      </c>
      <c r="N79" s="101">
        <v>0</v>
      </c>
      <c r="O79" s="101">
        <f t="shared" si="17"/>
        <v>0</v>
      </c>
      <c r="P79" s="101">
        <f t="shared" si="18"/>
        <v>0</v>
      </c>
      <c r="Q79" s="102">
        <f t="shared" si="19"/>
        <v>0</v>
      </c>
      <c r="R79" s="108"/>
    </row>
    <row r="80" spans="1:18" s="83" customFormat="1" ht="46.8" x14ac:dyDescent="0.3">
      <c r="A80" s="107">
        <f>IF(F80="","", COUNTA($F$17:F80))</f>
        <v>56</v>
      </c>
      <c r="B80" s="84"/>
      <c r="C80" s="84"/>
      <c r="D80" s="85"/>
      <c r="E80" s="91" t="s">
        <v>112</v>
      </c>
      <c r="F80" s="90">
        <v>1</v>
      </c>
      <c r="G80" s="88">
        <v>0</v>
      </c>
      <c r="H80" s="112">
        <f t="shared" si="16"/>
        <v>1</v>
      </c>
      <c r="I80" s="111" t="s">
        <v>60</v>
      </c>
      <c r="J80" s="117" t="s">
        <v>46</v>
      </c>
      <c r="K80" s="117" t="s">
        <v>46</v>
      </c>
      <c r="L80" s="118">
        <v>0</v>
      </c>
      <c r="M80" s="101">
        <v>0</v>
      </c>
      <c r="N80" s="101">
        <v>0</v>
      </c>
      <c r="O80" s="101">
        <f t="shared" si="17"/>
        <v>0</v>
      </c>
      <c r="P80" s="101">
        <f t="shared" si="18"/>
        <v>0</v>
      </c>
      <c r="Q80" s="102">
        <f t="shared" si="19"/>
        <v>0</v>
      </c>
      <c r="R80" s="108"/>
    </row>
    <row r="81" spans="1:18" s="83" customFormat="1" ht="31.2" x14ac:dyDescent="0.3">
      <c r="A81" s="107">
        <f>IF(F81="","", COUNTA($F$17:F81))</f>
        <v>57</v>
      </c>
      <c r="B81" s="84"/>
      <c r="C81" s="84"/>
      <c r="D81" s="85"/>
      <c r="E81" s="91" t="s">
        <v>113</v>
      </c>
      <c r="F81" s="90">
        <v>15</v>
      </c>
      <c r="G81" s="88">
        <v>0</v>
      </c>
      <c r="H81" s="112">
        <f t="shared" si="16"/>
        <v>15</v>
      </c>
      <c r="I81" s="111" t="s">
        <v>60</v>
      </c>
      <c r="J81" s="117" t="s">
        <v>46</v>
      </c>
      <c r="K81" s="117" t="s">
        <v>46</v>
      </c>
      <c r="L81" s="118">
        <v>0</v>
      </c>
      <c r="M81" s="101">
        <v>0</v>
      </c>
      <c r="N81" s="101">
        <v>0</v>
      </c>
      <c r="O81" s="101">
        <f t="shared" si="17"/>
        <v>0</v>
      </c>
      <c r="P81" s="101">
        <f t="shared" si="18"/>
        <v>0</v>
      </c>
      <c r="Q81" s="102">
        <f t="shared" si="19"/>
        <v>0</v>
      </c>
      <c r="R81" s="108"/>
    </row>
    <row r="82" spans="1:18" s="83" customFormat="1" ht="31.2" x14ac:dyDescent="0.3">
      <c r="A82" s="107">
        <f>IF(F82="","", COUNTA($F$17:F82))</f>
        <v>58</v>
      </c>
      <c r="B82" s="84"/>
      <c r="C82" s="84"/>
      <c r="D82" s="85"/>
      <c r="E82" s="91" t="s">
        <v>114</v>
      </c>
      <c r="F82" s="90">
        <v>0</v>
      </c>
      <c r="G82" s="88">
        <v>0</v>
      </c>
      <c r="H82" s="112">
        <f t="shared" si="16"/>
        <v>0</v>
      </c>
      <c r="I82" s="111" t="s">
        <v>60</v>
      </c>
      <c r="J82" s="117" t="s">
        <v>46</v>
      </c>
      <c r="K82" s="117" t="s">
        <v>46</v>
      </c>
      <c r="L82" s="118">
        <v>0</v>
      </c>
      <c r="M82" s="101">
        <v>0</v>
      </c>
      <c r="N82" s="101">
        <v>0</v>
      </c>
      <c r="O82" s="101">
        <f t="shared" si="17"/>
        <v>0</v>
      </c>
      <c r="P82" s="101">
        <f t="shared" si="18"/>
        <v>0</v>
      </c>
      <c r="Q82" s="102">
        <f t="shared" si="19"/>
        <v>0</v>
      </c>
      <c r="R82" s="108"/>
    </row>
    <row r="83" spans="1:18" s="83" customFormat="1" ht="31.2" x14ac:dyDescent="0.3">
      <c r="A83" s="107">
        <f>IF(F83="","", COUNTA($F$17:F83))</f>
        <v>59</v>
      </c>
      <c r="B83" s="84"/>
      <c r="C83" s="84"/>
      <c r="D83" s="85"/>
      <c r="E83" s="91" t="s">
        <v>115</v>
      </c>
      <c r="F83" s="90">
        <v>81</v>
      </c>
      <c r="G83" s="88">
        <v>0</v>
      </c>
      <c r="H83" s="112">
        <f t="shared" si="16"/>
        <v>81</v>
      </c>
      <c r="I83" s="111" t="s">
        <v>60</v>
      </c>
      <c r="J83" s="117" t="s">
        <v>46</v>
      </c>
      <c r="K83" s="117" t="s">
        <v>46</v>
      </c>
      <c r="L83" s="118">
        <v>0</v>
      </c>
      <c r="M83" s="101">
        <v>0</v>
      </c>
      <c r="N83" s="101">
        <v>0</v>
      </c>
      <c r="O83" s="101">
        <f t="shared" si="17"/>
        <v>0</v>
      </c>
      <c r="P83" s="101">
        <f t="shared" si="18"/>
        <v>0</v>
      </c>
      <c r="Q83" s="102">
        <f t="shared" si="19"/>
        <v>0</v>
      </c>
      <c r="R83" s="108"/>
    </row>
    <row r="84" spans="1:18" s="83" customFormat="1" ht="31.2" x14ac:dyDescent="0.3">
      <c r="A84" s="107">
        <f>IF(F84="","", COUNTA($F$17:F84))</f>
        <v>60</v>
      </c>
      <c r="B84" s="84"/>
      <c r="C84" s="84"/>
      <c r="D84" s="85"/>
      <c r="E84" s="91" t="s">
        <v>116</v>
      </c>
      <c r="F84" s="90">
        <v>21</v>
      </c>
      <c r="G84" s="88">
        <v>0</v>
      </c>
      <c r="H84" s="112">
        <f t="shared" si="16"/>
        <v>21</v>
      </c>
      <c r="I84" s="111" t="s">
        <v>60</v>
      </c>
      <c r="J84" s="117" t="s">
        <v>46</v>
      </c>
      <c r="K84" s="117" t="s">
        <v>46</v>
      </c>
      <c r="L84" s="118">
        <v>0</v>
      </c>
      <c r="M84" s="101">
        <v>0</v>
      </c>
      <c r="N84" s="101">
        <v>0</v>
      </c>
      <c r="O84" s="101">
        <f t="shared" si="17"/>
        <v>0</v>
      </c>
      <c r="P84" s="101">
        <f t="shared" si="18"/>
        <v>0</v>
      </c>
      <c r="Q84" s="102">
        <f t="shared" si="19"/>
        <v>0</v>
      </c>
      <c r="R84" s="108"/>
    </row>
    <row r="85" spans="1:18" s="83" customFormat="1" ht="31.2" x14ac:dyDescent="0.3">
      <c r="A85" s="107">
        <f>IF(F85="","", COUNTA($F$17:F85))</f>
        <v>61</v>
      </c>
      <c r="B85" s="84"/>
      <c r="C85" s="84"/>
      <c r="D85" s="85"/>
      <c r="E85" s="91" t="s">
        <v>117</v>
      </c>
      <c r="F85" s="90">
        <v>4</v>
      </c>
      <c r="G85" s="88">
        <v>0</v>
      </c>
      <c r="H85" s="112">
        <f t="shared" si="16"/>
        <v>4</v>
      </c>
      <c r="I85" s="111" t="s">
        <v>60</v>
      </c>
      <c r="J85" s="117" t="s">
        <v>46</v>
      </c>
      <c r="K85" s="117" t="s">
        <v>46</v>
      </c>
      <c r="L85" s="118">
        <v>0</v>
      </c>
      <c r="M85" s="101">
        <v>0</v>
      </c>
      <c r="N85" s="101">
        <v>0</v>
      </c>
      <c r="O85" s="101">
        <f t="shared" si="17"/>
        <v>0</v>
      </c>
      <c r="P85" s="101">
        <f t="shared" si="18"/>
        <v>0</v>
      </c>
      <c r="Q85" s="102">
        <f t="shared" si="19"/>
        <v>0</v>
      </c>
      <c r="R85" s="108"/>
    </row>
    <row r="86" spans="1:18" s="83" customFormat="1" ht="46.8" x14ac:dyDescent="0.3">
      <c r="A86" s="107">
        <f>IF(F86="","", COUNTA($F$17:F86))</f>
        <v>62</v>
      </c>
      <c r="B86" s="84"/>
      <c r="C86" s="84"/>
      <c r="D86" s="85"/>
      <c r="E86" s="91" t="s">
        <v>118</v>
      </c>
      <c r="F86" s="90">
        <v>10</v>
      </c>
      <c r="G86" s="88">
        <v>0</v>
      </c>
      <c r="H86" s="112">
        <f t="shared" si="16"/>
        <v>10</v>
      </c>
      <c r="I86" s="111" t="s">
        <v>60</v>
      </c>
      <c r="J86" s="117" t="s">
        <v>46</v>
      </c>
      <c r="K86" s="117" t="s">
        <v>46</v>
      </c>
      <c r="L86" s="118">
        <v>0</v>
      </c>
      <c r="M86" s="101">
        <v>0</v>
      </c>
      <c r="N86" s="101">
        <v>0</v>
      </c>
      <c r="O86" s="101">
        <f t="shared" si="17"/>
        <v>0</v>
      </c>
      <c r="P86" s="101">
        <f t="shared" si="18"/>
        <v>0</v>
      </c>
      <c r="Q86" s="102">
        <f t="shared" si="19"/>
        <v>0</v>
      </c>
      <c r="R86" s="108"/>
    </row>
    <row r="87" spans="1:18" s="83" customFormat="1" ht="31.2" x14ac:dyDescent="0.3">
      <c r="A87" s="107">
        <f>IF(F87="","", COUNTA($F$17:F87))</f>
        <v>63</v>
      </c>
      <c r="B87" s="84"/>
      <c r="C87" s="84"/>
      <c r="D87" s="85"/>
      <c r="E87" s="91" t="s">
        <v>119</v>
      </c>
      <c r="F87" s="90">
        <v>25</v>
      </c>
      <c r="G87" s="88">
        <v>0</v>
      </c>
      <c r="H87" s="112">
        <f t="shared" si="16"/>
        <v>25</v>
      </c>
      <c r="I87" s="111" t="s">
        <v>60</v>
      </c>
      <c r="J87" s="117" t="s">
        <v>46</v>
      </c>
      <c r="K87" s="117" t="s">
        <v>46</v>
      </c>
      <c r="L87" s="118">
        <v>0</v>
      </c>
      <c r="M87" s="101">
        <v>0</v>
      </c>
      <c r="N87" s="101">
        <v>0</v>
      </c>
      <c r="O87" s="101">
        <f t="shared" si="17"/>
        <v>0</v>
      </c>
      <c r="P87" s="101">
        <f t="shared" si="18"/>
        <v>0</v>
      </c>
      <c r="Q87" s="102">
        <f t="shared" si="19"/>
        <v>0</v>
      </c>
      <c r="R87" s="108"/>
    </row>
    <row r="88" spans="1:18" s="83" customFormat="1" ht="31.2" x14ac:dyDescent="0.3">
      <c r="A88" s="107">
        <f>IF(F88="","", COUNTA($F$17:F88))</f>
        <v>64</v>
      </c>
      <c r="B88" s="84"/>
      <c r="C88" s="84"/>
      <c r="D88" s="85"/>
      <c r="E88" s="91" t="s">
        <v>120</v>
      </c>
      <c r="F88" s="90">
        <v>1</v>
      </c>
      <c r="G88" s="88">
        <v>0</v>
      </c>
      <c r="H88" s="112">
        <f t="shared" si="16"/>
        <v>1</v>
      </c>
      <c r="I88" s="111" t="s">
        <v>60</v>
      </c>
      <c r="J88" s="117" t="s">
        <v>46</v>
      </c>
      <c r="K88" s="117" t="s">
        <v>46</v>
      </c>
      <c r="L88" s="118">
        <v>0</v>
      </c>
      <c r="M88" s="101">
        <v>0</v>
      </c>
      <c r="N88" s="101">
        <v>0</v>
      </c>
      <c r="O88" s="101">
        <f t="shared" si="17"/>
        <v>0</v>
      </c>
      <c r="P88" s="101">
        <f t="shared" si="18"/>
        <v>0</v>
      </c>
      <c r="Q88" s="102">
        <f t="shared" si="19"/>
        <v>0</v>
      </c>
      <c r="R88" s="108"/>
    </row>
    <row r="89" spans="1:18" s="83" customFormat="1" ht="46.8" x14ac:dyDescent="0.3">
      <c r="A89" s="107">
        <f>IF(F89="","", COUNTA($F$17:F89))</f>
        <v>65</v>
      </c>
      <c r="B89" s="84"/>
      <c r="C89" s="84"/>
      <c r="D89" s="85"/>
      <c r="E89" s="91" t="s">
        <v>121</v>
      </c>
      <c r="F89" s="90">
        <v>38</v>
      </c>
      <c r="G89" s="88">
        <v>0</v>
      </c>
      <c r="H89" s="112">
        <f t="shared" si="16"/>
        <v>38</v>
      </c>
      <c r="I89" s="111" t="s">
        <v>60</v>
      </c>
      <c r="J89" s="117" t="s">
        <v>46</v>
      </c>
      <c r="K89" s="117" t="s">
        <v>46</v>
      </c>
      <c r="L89" s="118">
        <v>0</v>
      </c>
      <c r="M89" s="101">
        <v>0</v>
      </c>
      <c r="N89" s="101">
        <v>0</v>
      </c>
      <c r="O89" s="101">
        <f t="shared" si="17"/>
        <v>0</v>
      </c>
      <c r="P89" s="101">
        <f t="shared" si="18"/>
        <v>0</v>
      </c>
      <c r="Q89" s="102">
        <f t="shared" si="19"/>
        <v>0</v>
      </c>
      <c r="R89" s="108"/>
    </row>
    <row r="90" spans="1:18" s="83" customFormat="1" ht="46.8" x14ac:dyDescent="0.3">
      <c r="A90" s="107">
        <f>IF(F90="","", COUNTA($F$17:F90))</f>
        <v>66</v>
      </c>
      <c r="B90" s="84"/>
      <c r="C90" s="84"/>
      <c r="D90" s="85"/>
      <c r="E90" s="91" t="s">
        <v>122</v>
      </c>
      <c r="F90" s="90">
        <v>7</v>
      </c>
      <c r="G90" s="88">
        <v>0</v>
      </c>
      <c r="H90" s="112">
        <f t="shared" si="16"/>
        <v>7</v>
      </c>
      <c r="I90" s="111" t="s">
        <v>60</v>
      </c>
      <c r="J90" s="117" t="s">
        <v>46</v>
      </c>
      <c r="K90" s="117" t="s">
        <v>46</v>
      </c>
      <c r="L90" s="118">
        <v>0</v>
      </c>
      <c r="M90" s="101">
        <v>0</v>
      </c>
      <c r="N90" s="101">
        <v>0</v>
      </c>
      <c r="O90" s="101">
        <f t="shared" si="17"/>
        <v>0</v>
      </c>
      <c r="P90" s="101">
        <f t="shared" si="18"/>
        <v>0</v>
      </c>
      <c r="Q90" s="102">
        <f t="shared" si="19"/>
        <v>0</v>
      </c>
      <c r="R90" s="108"/>
    </row>
    <row r="91" spans="1:18" s="83" customFormat="1" x14ac:dyDescent="0.3">
      <c r="A91" s="86"/>
      <c r="B91" s="84"/>
      <c r="C91" s="84"/>
      <c r="D91" s="85"/>
      <c r="E91" s="114" t="s">
        <v>123</v>
      </c>
      <c r="F91" s="103"/>
      <c r="G91" s="103"/>
      <c r="H91" s="113"/>
      <c r="I91" s="103"/>
      <c r="J91" s="103"/>
      <c r="K91" s="104"/>
      <c r="L91" s="103"/>
      <c r="M91" s="104"/>
      <c r="N91" s="104"/>
      <c r="O91" s="104"/>
      <c r="P91" s="104"/>
      <c r="Q91" s="105"/>
      <c r="R91" s="109"/>
    </row>
    <row r="92" spans="1:18" s="83" customFormat="1" ht="31.2" x14ac:dyDescent="0.3">
      <c r="A92" s="107">
        <f>IF(F92="","", COUNTA($F$17:F92))</f>
        <v>67</v>
      </c>
      <c r="B92" s="84"/>
      <c r="C92" s="84"/>
      <c r="D92" s="85"/>
      <c r="E92" s="91" t="s">
        <v>124</v>
      </c>
      <c r="F92" s="90">
        <v>1</v>
      </c>
      <c r="G92" s="88">
        <v>0</v>
      </c>
      <c r="H92" s="112">
        <f t="shared" ref="H92:H97" si="20">F92+G92*F92</f>
        <v>1</v>
      </c>
      <c r="I92" s="111" t="s">
        <v>60</v>
      </c>
      <c r="J92" s="117" t="s">
        <v>46</v>
      </c>
      <c r="K92" s="117" t="s">
        <v>46</v>
      </c>
      <c r="L92" s="118">
        <v>0</v>
      </c>
      <c r="M92" s="101">
        <v>0</v>
      </c>
      <c r="N92" s="101">
        <v>0</v>
      </c>
      <c r="O92" s="101">
        <f t="shared" ref="O92:O97" si="21">H92*M92</f>
        <v>0</v>
      </c>
      <c r="P92" s="101">
        <f t="shared" ref="P92:P97" si="22">H92*N92</f>
        <v>0</v>
      </c>
      <c r="Q92" s="102">
        <f t="shared" ref="Q92:Q97" si="23">O92+P92</f>
        <v>0</v>
      </c>
      <c r="R92" s="108"/>
    </row>
    <row r="93" spans="1:18" s="83" customFormat="1" ht="31.2" x14ac:dyDescent="0.3">
      <c r="A93" s="107">
        <f>IF(F93="","", COUNTA($F$17:F93))</f>
        <v>68</v>
      </c>
      <c r="B93" s="84"/>
      <c r="C93" s="84"/>
      <c r="D93" s="85"/>
      <c r="E93" s="91" t="s">
        <v>125</v>
      </c>
      <c r="F93" s="90">
        <v>1</v>
      </c>
      <c r="G93" s="88">
        <v>0</v>
      </c>
      <c r="H93" s="112">
        <f t="shared" si="20"/>
        <v>1</v>
      </c>
      <c r="I93" s="111" t="s">
        <v>60</v>
      </c>
      <c r="J93" s="117" t="s">
        <v>46</v>
      </c>
      <c r="K93" s="117" t="s">
        <v>46</v>
      </c>
      <c r="L93" s="118">
        <v>0</v>
      </c>
      <c r="M93" s="101">
        <v>0</v>
      </c>
      <c r="N93" s="101">
        <v>0</v>
      </c>
      <c r="O93" s="101">
        <f t="shared" si="21"/>
        <v>0</v>
      </c>
      <c r="P93" s="101">
        <f t="shared" si="22"/>
        <v>0</v>
      </c>
      <c r="Q93" s="102">
        <f t="shared" si="23"/>
        <v>0</v>
      </c>
      <c r="R93" s="108"/>
    </row>
    <row r="94" spans="1:18" s="83" customFormat="1" ht="31.2" x14ac:dyDescent="0.3">
      <c r="A94" s="107">
        <f>IF(F94="","", COUNTA($F$17:F94))</f>
        <v>69</v>
      </c>
      <c r="B94" s="84"/>
      <c r="C94" s="84"/>
      <c r="D94" s="85"/>
      <c r="E94" s="91" t="s">
        <v>126</v>
      </c>
      <c r="F94" s="90">
        <v>1</v>
      </c>
      <c r="G94" s="88">
        <v>0</v>
      </c>
      <c r="H94" s="112">
        <f t="shared" si="20"/>
        <v>1</v>
      </c>
      <c r="I94" s="111" t="s">
        <v>60</v>
      </c>
      <c r="J94" s="117" t="s">
        <v>46</v>
      </c>
      <c r="K94" s="117" t="s">
        <v>46</v>
      </c>
      <c r="L94" s="118">
        <v>0</v>
      </c>
      <c r="M94" s="101">
        <v>0</v>
      </c>
      <c r="N94" s="101">
        <v>0</v>
      </c>
      <c r="O94" s="101">
        <f t="shared" si="21"/>
        <v>0</v>
      </c>
      <c r="P94" s="101">
        <f t="shared" si="22"/>
        <v>0</v>
      </c>
      <c r="Q94" s="102">
        <f t="shared" si="23"/>
        <v>0</v>
      </c>
      <c r="R94" s="108"/>
    </row>
    <row r="95" spans="1:18" s="83" customFormat="1" ht="31.2" x14ac:dyDescent="0.3">
      <c r="A95" s="107">
        <f>IF(F95="","", COUNTA($F$17:F95))</f>
        <v>70</v>
      </c>
      <c r="B95" s="84"/>
      <c r="C95" s="84"/>
      <c r="D95" s="85"/>
      <c r="E95" s="91" t="s">
        <v>127</v>
      </c>
      <c r="F95" s="90">
        <v>1</v>
      </c>
      <c r="G95" s="88">
        <v>0</v>
      </c>
      <c r="H95" s="112">
        <f t="shared" si="20"/>
        <v>1</v>
      </c>
      <c r="I95" s="111" t="s">
        <v>60</v>
      </c>
      <c r="J95" s="117" t="s">
        <v>46</v>
      </c>
      <c r="K95" s="117" t="s">
        <v>46</v>
      </c>
      <c r="L95" s="118">
        <v>0</v>
      </c>
      <c r="M95" s="101">
        <v>0</v>
      </c>
      <c r="N95" s="101">
        <v>0</v>
      </c>
      <c r="O95" s="101">
        <f t="shared" si="21"/>
        <v>0</v>
      </c>
      <c r="P95" s="101">
        <f t="shared" si="22"/>
        <v>0</v>
      </c>
      <c r="Q95" s="102">
        <f t="shared" si="23"/>
        <v>0</v>
      </c>
      <c r="R95" s="108"/>
    </row>
    <row r="96" spans="1:18" s="83" customFormat="1" ht="31.2" x14ac:dyDescent="0.3">
      <c r="A96" s="107">
        <f>IF(F96="","", COUNTA($F$17:F96))</f>
        <v>71</v>
      </c>
      <c r="B96" s="84"/>
      <c r="C96" s="84"/>
      <c r="D96" s="85"/>
      <c r="E96" s="91" t="s">
        <v>128</v>
      </c>
      <c r="F96" s="90">
        <v>1</v>
      </c>
      <c r="G96" s="88">
        <v>0</v>
      </c>
      <c r="H96" s="112">
        <f t="shared" si="20"/>
        <v>1</v>
      </c>
      <c r="I96" s="111" t="s">
        <v>60</v>
      </c>
      <c r="J96" s="117" t="s">
        <v>46</v>
      </c>
      <c r="K96" s="117" t="s">
        <v>46</v>
      </c>
      <c r="L96" s="118">
        <v>0</v>
      </c>
      <c r="M96" s="101">
        <v>0</v>
      </c>
      <c r="N96" s="101">
        <v>0</v>
      </c>
      <c r="O96" s="101">
        <f t="shared" si="21"/>
        <v>0</v>
      </c>
      <c r="P96" s="101">
        <f t="shared" si="22"/>
        <v>0</v>
      </c>
      <c r="Q96" s="102">
        <f t="shared" si="23"/>
        <v>0</v>
      </c>
      <c r="R96" s="108"/>
    </row>
    <row r="97" spans="1:18" s="83" customFormat="1" x14ac:dyDescent="0.3">
      <c r="A97" s="107">
        <f>IF(F97="","", COUNTA($F$17:F97))</f>
        <v>72</v>
      </c>
      <c r="B97" s="84"/>
      <c r="C97" s="84"/>
      <c r="D97" s="85"/>
      <c r="E97" s="89" t="s">
        <v>129</v>
      </c>
      <c r="F97" s="90">
        <v>2</v>
      </c>
      <c r="G97" s="88">
        <v>0</v>
      </c>
      <c r="H97" s="112">
        <f t="shared" si="20"/>
        <v>2</v>
      </c>
      <c r="I97" s="111" t="s">
        <v>60</v>
      </c>
      <c r="J97" s="117" t="s">
        <v>46</v>
      </c>
      <c r="K97" s="117" t="s">
        <v>46</v>
      </c>
      <c r="L97" s="118">
        <v>0</v>
      </c>
      <c r="M97" s="101">
        <v>0</v>
      </c>
      <c r="N97" s="101">
        <v>0</v>
      </c>
      <c r="O97" s="101">
        <f t="shared" si="21"/>
        <v>0</v>
      </c>
      <c r="P97" s="101">
        <f t="shared" si="22"/>
        <v>0</v>
      </c>
      <c r="Q97" s="102">
        <f t="shared" si="23"/>
        <v>0</v>
      </c>
      <c r="R97" s="108"/>
    </row>
    <row r="98" spans="1:18" s="83" customFormat="1" x14ac:dyDescent="0.3">
      <c r="A98" s="86"/>
      <c r="B98" s="84"/>
      <c r="C98" s="84"/>
      <c r="D98" s="85"/>
      <c r="E98" s="114" t="s">
        <v>130</v>
      </c>
      <c r="F98" s="103"/>
      <c r="G98" s="103"/>
      <c r="H98" s="113"/>
      <c r="I98" s="103"/>
      <c r="J98" s="103"/>
      <c r="K98" s="104"/>
      <c r="L98" s="103"/>
      <c r="M98" s="104"/>
      <c r="N98" s="104"/>
      <c r="O98" s="104"/>
      <c r="P98" s="104"/>
      <c r="Q98" s="105"/>
      <c r="R98" s="109"/>
    </row>
    <row r="99" spans="1:18" s="83" customFormat="1" x14ac:dyDescent="0.3">
      <c r="A99" s="107">
        <f>IF(F99="","", COUNTA($F$17:F99))</f>
        <v>73</v>
      </c>
      <c r="B99" s="84"/>
      <c r="C99" s="84"/>
      <c r="D99" s="85"/>
      <c r="E99" s="89" t="s">
        <v>131</v>
      </c>
      <c r="F99" s="90">
        <v>1</v>
      </c>
      <c r="G99" s="88">
        <v>0</v>
      </c>
      <c r="H99" s="112">
        <f t="shared" ref="H99:H105" si="24">F99+G99*F99</f>
        <v>1</v>
      </c>
      <c r="I99" s="111" t="s">
        <v>60</v>
      </c>
      <c r="J99" s="117" t="s">
        <v>46</v>
      </c>
      <c r="K99" s="117" t="s">
        <v>46</v>
      </c>
      <c r="L99" s="118">
        <v>0</v>
      </c>
      <c r="M99" s="101">
        <v>0</v>
      </c>
      <c r="N99" s="101">
        <v>0</v>
      </c>
      <c r="O99" s="101">
        <f t="shared" ref="O99:O105" si="25">H99*M99</f>
        <v>0</v>
      </c>
      <c r="P99" s="101">
        <f t="shared" ref="P99:P105" si="26">H99*N99</f>
        <v>0</v>
      </c>
      <c r="Q99" s="102">
        <f t="shared" ref="Q99:Q105" si="27">O99+P99</f>
        <v>0</v>
      </c>
      <c r="R99" s="108"/>
    </row>
    <row r="100" spans="1:18" s="83" customFormat="1" x14ac:dyDescent="0.3">
      <c r="A100" s="107">
        <f>IF(F100="","", COUNTA($F$17:F100))</f>
        <v>74</v>
      </c>
      <c r="B100" s="84"/>
      <c r="C100" s="84"/>
      <c r="D100" s="85"/>
      <c r="E100" s="89" t="s">
        <v>132</v>
      </c>
      <c r="F100" s="90">
        <v>1</v>
      </c>
      <c r="G100" s="88">
        <v>0</v>
      </c>
      <c r="H100" s="112">
        <f t="shared" si="24"/>
        <v>1</v>
      </c>
      <c r="I100" s="111" t="s">
        <v>60</v>
      </c>
      <c r="J100" s="117" t="s">
        <v>46</v>
      </c>
      <c r="K100" s="117" t="s">
        <v>46</v>
      </c>
      <c r="L100" s="118">
        <v>0</v>
      </c>
      <c r="M100" s="101">
        <v>0</v>
      </c>
      <c r="N100" s="101">
        <v>0</v>
      </c>
      <c r="O100" s="101">
        <f t="shared" si="25"/>
        <v>0</v>
      </c>
      <c r="P100" s="101">
        <f t="shared" si="26"/>
        <v>0</v>
      </c>
      <c r="Q100" s="102">
        <f t="shared" si="27"/>
        <v>0</v>
      </c>
      <c r="R100" s="108"/>
    </row>
    <row r="101" spans="1:18" s="83" customFormat="1" x14ac:dyDescent="0.3">
      <c r="A101" s="107">
        <f>IF(F101="","", COUNTA($F$17:F101))</f>
        <v>75</v>
      </c>
      <c r="B101" s="84"/>
      <c r="C101" s="84"/>
      <c r="D101" s="85"/>
      <c r="E101" s="89" t="s">
        <v>133</v>
      </c>
      <c r="F101" s="90">
        <v>1</v>
      </c>
      <c r="G101" s="88">
        <v>0</v>
      </c>
      <c r="H101" s="112">
        <f t="shared" si="24"/>
        <v>1</v>
      </c>
      <c r="I101" s="111" t="s">
        <v>60</v>
      </c>
      <c r="J101" s="117" t="s">
        <v>46</v>
      </c>
      <c r="K101" s="117" t="s">
        <v>46</v>
      </c>
      <c r="L101" s="118">
        <v>0</v>
      </c>
      <c r="M101" s="101">
        <v>0</v>
      </c>
      <c r="N101" s="101">
        <v>0</v>
      </c>
      <c r="O101" s="101">
        <f t="shared" si="25"/>
        <v>0</v>
      </c>
      <c r="P101" s="101">
        <f t="shared" si="26"/>
        <v>0</v>
      </c>
      <c r="Q101" s="102">
        <f t="shared" si="27"/>
        <v>0</v>
      </c>
      <c r="R101" s="108"/>
    </row>
    <row r="102" spans="1:18" s="83" customFormat="1" x14ac:dyDescent="0.3">
      <c r="A102" s="107">
        <f>IF(F102="","", COUNTA($F$17:F102))</f>
        <v>76</v>
      </c>
      <c r="B102" s="84"/>
      <c r="C102" s="84"/>
      <c r="D102" s="85"/>
      <c r="E102" s="89" t="s">
        <v>134</v>
      </c>
      <c r="F102" s="90">
        <v>1</v>
      </c>
      <c r="G102" s="88">
        <v>0</v>
      </c>
      <c r="H102" s="112">
        <f t="shared" si="24"/>
        <v>1</v>
      </c>
      <c r="I102" s="111" t="s">
        <v>60</v>
      </c>
      <c r="J102" s="117" t="s">
        <v>46</v>
      </c>
      <c r="K102" s="117" t="s">
        <v>46</v>
      </c>
      <c r="L102" s="118">
        <v>0</v>
      </c>
      <c r="M102" s="101">
        <v>0</v>
      </c>
      <c r="N102" s="101">
        <v>0</v>
      </c>
      <c r="O102" s="101">
        <f t="shared" si="25"/>
        <v>0</v>
      </c>
      <c r="P102" s="101">
        <f t="shared" si="26"/>
        <v>0</v>
      </c>
      <c r="Q102" s="102">
        <f t="shared" si="27"/>
        <v>0</v>
      </c>
      <c r="R102" s="108"/>
    </row>
    <row r="103" spans="1:18" s="83" customFormat="1" x14ac:dyDescent="0.3">
      <c r="A103" s="107">
        <f>IF(F103="","", COUNTA($F$17:F103))</f>
        <v>77</v>
      </c>
      <c r="B103" s="84"/>
      <c r="C103" s="84"/>
      <c r="D103" s="85"/>
      <c r="E103" s="89" t="s">
        <v>135</v>
      </c>
      <c r="F103" s="90">
        <v>1</v>
      </c>
      <c r="G103" s="88">
        <v>0</v>
      </c>
      <c r="H103" s="112">
        <f t="shared" si="24"/>
        <v>1</v>
      </c>
      <c r="I103" s="111" t="s">
        <v>60</v>
      </c>
      <c r="J103" s="117" t="s">
        <v>46</v>
      </c>
      <c r="K103" s="117" t="s">
        <v>46</v>
      </c>
      <c r="L103" s="118">
        <v>0</v>
      </c>
      <c r="M103" s="101">
        <v>0</v>
      </c>
      <c r="N103" s="101">
        <v>0</v>
      </c>
      <c r="O103" s="101">
        <f t="shared" si="25"/>
        <v>0</v>
      </c>
      <c r="P103" s="101">
        <f t="shared" si="26"/>
        <v>0</v>
      </c>
      <c r="Q103" s="102">
        <f t="shared" si="27"/>
        <v>0</v>
      </c>
      <c r="R103" s="108"/>
    </row>
    <row r="104" spans="1:18" s="83" customFormat="1" x14ac:dyDescent="0.3">
      <c r="A104" s="107">
        <f>IF(F104="","", COUNTA($F$17:F104))</f>
        <v>78</v>
      </c>
      <c r="B104" s="84"/>
      <c r="C104" s="84"/>
      <c r="D104" s="85"/>
      <c r="E104" s="89" t="s">
        <v>136</v>
      </c>
      <c r="F104" s="90">
        <v>1</v>
      </c>
      <c r="G104" s="88">
        <v>0</v>
      </c>
      <c r="H104" s="112">
        <f t="shared" si="24"/>
        <v>1</v>
      </c>
      <c r="I104" s="111" t="s">
        <v>60</v>
      </c>
      <c r="J104" s="117" t="s">
        <v>46</v>
      </c>
      <c r="K104" s="117" t="s">
        <v>46</v>
      </c>
      <c r="L104" s="118">
        <v>0</v>
      </c>
      <c r="M104" s="101">
        <v>0</v>
      </c>
      <c r="N104" s="101">
        <v>0</v>
      </c>
      <c r="O104" s="101">
        <f t="shared" si="25"/>
        <v>0</v>
      </c>
      <c r="P104" s="101">
        <f t="shared" si="26"/>
        <v>0</v>
      </c>
      <c r="Q104" s="102">
        <f t="shared" si="27"/>
        <v>0</v>
      </c>
      <c r="R104" s="108"/>
    </row>
    <row r="105" spans="1:18" s="83" customFormat="1" x14ac:dyDescent="0.3">
      <c r="A105" s="107">
        <f>IF(F105="","", COUNTA($F$17:F105))</f>
        <v>79</v>
      </c>
      <c r="B105" s="84"/>
      <c r="C105" s="84"/>
      <c r="D105" s="85"/>
      <c r="E105" s="89" t="s">
        <v>137</v>
      </c>
      <c r="F105" s="90">
        <v>1</v>
      </c>
      <c r="G105" s="88">
        <v>0</v>
      </c>
      <c r="H105" s="112">
        <f t="shared" si="24"/>
        <v>1</v>
      </c>
      <c r="I105" s="111" t="s">
        <v>60</v>
      </c>
      <c r="J105" s="117" t="s">
        <v>46</v>
      </c>
      <c r="K105" s="117" t="s">
        <v>46</v>
      </c>
      <c r="L105" s="118">
        <v>0</v>
      </c>
      <c r="M105" s="101">
        <v>0</v>
      </c>
      <c r="N105" s="101">
        <v>0</v>
      </c>
      <c r="O105" s="101">
        <f t="shared" si="25"/>
        <v>0</v>
      </c>
      <c r="P105" s="101">
        <f t="shared" si="26"/>
        <v>0</v>
      </c>
      <c r="Q105" s="102">
        <f t="shared" si="27"/>
        <v>0</v>
      </c>
      <c r="R105" s="108"/>
    </row>
    <row r="106" spans="1:18" s="83" customFormat="1" x14ac:dyDescent="0.3">
      <c r="A106" s="86"/>
      <c r="B106" s="84"/>
      <c r="C106" s="84"/>
      <c r="D106" s="85"/>
      <c r="E106" s="114" t="s">
        <v>138</v>
      </c>
      <c r="F106" s="103"/>
      <c r="G106" s="103"/>
      <c r="H106" s="113"/>
      <c r="I106" s="103"/>
      <c r="J106" s="103"/>
      <c r="K106" s="104"/>
      <c r="L106" s="103"/>
      <c r="M106" s="104"/>
      <c r="N106" s="104"/>
      <c r="O106" s="104"/>
      <c r="P106" s="104"/>
      <c r="Q106" s="105"/>
      <c r="R106" s="109"/>
    </row>
    <row r="107" spans="1:18" s="83" customFormat="1" ht="31.2" x14ac:dyDescent="0.3">
      <c r="A107" s="107">
        <f>IF(F107="","", COUNTA($F$17:F107))</f>
        <v>80</v>
      </c>
      <c r="B107" s="84"/>
      <c r="C107" s="84"/>
      <c r="D107" s="85"/>
      <c r="E107" s="91" t="s">
        <v>139</v>
      </c>
      <c r="F107" s="90">
        <v>1</v>
      </c>
      <c r="G107" s="88">
        <v>0</v>
      </c>
      <c r="H107" s="112">
        <f t="shared" ref="H107:H111" si="28">F107+G107*F107</f>
        <v>1</v>
      </c>
      <c r="I107" s="111" t="s">
        <v>60</v>
      </c>
      <c r="J107" s="117" t="s">
        <v>46</v>
      </c>
      <c r="K107" s="117" t="s">
        <v>46</v>
      </c>
      <c r="L107" s="118">
        <v>0</v>
      </c>
      <c r="M107" s="101">
        <v>0</v>
      </c>
      <c r="N107" s="101">
        <v>0</v>
      </c>
      <c r="O107" s="101">
        <f t="shared" ref="O107:O111" si="29">H107*M107</f>
        <v>0</v>
      </c>
      <c r="P107" s="101">
        <f t="shared" ref="P107:P111" si="30">H107*N107</f>
        <v>0</v>
      </c>
      <c r="Q107" s="102">
        <f t="shared" ref="Q107:Q111" si="31">O107+P107</f>
        <v>0</v>
      </c>
      <c r="R107" s="108"/>
    </row>
    <row r="108" spans="1:18" s="83" customFormat="1" ht="31.2" x14ac:dyDescent="0.3">
      <c r="A108" s="107">
        <f>IF(F108="","", COUNTA($F$17:F108))</f>
        <v>81</v>
      </c>
      <c r="B108" s="84"/>
      <c r="C108" s="84"/>
      <c r="D108" s="85"/>
      <c r="E108" s="91" t="s">
        <v>140</v>
      </c>
      <c r="F108" s="90">
        <v>1</v>
      </c>
      <c r="G108" s="88">
        <v>0</v>
      </c>
      <c r="H108" s="112">
        <f t="shared" si="28"/>
        <v>1</v>
      </c>
      <c r="I108" s="111" t="s">
        <v>60</v>
      </c>
      <c r="J108" s="117" t="s">
        <v>46</v>
      </c>
      <c r="K108" s="117" t="s">
        <v>46</v>
      </c>
      <c r="L108" s="118">
        <v>0</v>
      </c>
      <c r="M108" s="101">
        <v>0</v>
      </c>
      <c r="N108" s="101">
        <v>0</v>
      </c>
      <c r="O108" s="101">
        <f t="shared" si="29"/>
        <v>0</v>
      </c>
      <c r="P108" s="101">
        <f t="shared" si="30"/>
        <v>0</v>
      </c>
      <c r="Q108" s="102">
        <f t="shared" si="31"/>
        <v>0</v>
      </c>
      <c r="R108" s="108"/>
    </row>
    <row r="109" spans="1:18" s="83" customFormat="1" x14ac:dyDescent="0.3">
      <c r="A109" s="107">
        <f>IF(F109="","", COUNTA($F$17:F109))</f>
        <v>82</v>
      </c>
      <c r="B109" s="84"/>
      <c r="C109" s="84"/>
      <c r="D109" s="85"/>
      <c r="E109" s="89" t="s">
        <v>141</v>
      </c>
      <c r="F109" s="90">
        <v>3</v>
      </c>
      <c r="G109" s="88">
        <v>0</v>
      </c>
      <c r="H109" s="112">
        <f t="shared" si="28"/>
        <v>3</v>
      </c>
      <c r="I109" s="111" t="s">
        <v>60</v>
      </c>
      <c r="J109" s="117" t="s">
        <v>46</v>
      </c>
      <c r="K109" s="117" t="s">
        <v>46</v>
      </c>
      <c r="L109" s="118">
        <v>0</v>
      </c>
      <c r="M109" s="101">
        <v>0</v>
      </c>
      <c r="N109" s="101">
        <v>0</v>
      </c>
      <c r="O109" s="101">
        <f t="shared" si="29"/>
        <v>0</v>
      </c>
      <c r="P109" s="101">
        <f t="shared" si="30"/>
        <v>0</v>
      </c>
      <c r="Q109" s="102">
        <f t="shared" si="31"/>
        <v>0</v>
      </c>
      <c r="R109" s="108"/>
    </row>
    <row r="110" spans="1:18" s="83" customFormat="1" x14ac:dyDescent="0.3">
      <c r="A110" s="107">
        <f>IF(F110="","", COUNTA($F$17:F110))</f>
        <v>83</v>
      </c>
      <c r="B110" s="84"/>
      <c r="C110" s="84"/>
      <c r="D110" s="85"/>
      <c r="E110" s="89" t="s">
        <v>142</v>
      </c>
      <c r="F110" s="90">
        <v>1</v>
      </c>
      <c r="G110" s="88">
        <v>0</v>
      </c>
      <c r="H110" s="112">
        <f t="shared" si="28"/>
        <v>1</v>
      </c>
      <c r="I110" s="111" t="s">
        <v>60</v>
      </c>
      <c r="J110" s="117" t="s">
        <v>46</v>
      </c>
      <c r="K110" s="117" t="s">
        <v>46</v>
      </c>
      <c r="L110" s="118">
        <v>0</v>
      </c>
      <c r="M110" s="101">
        <v>0</v>
      </c>
      <c r="N110" s="101">
        <v>0</v>
      </c>
      <c r="O110" s="101">
        <f t="shared" si="29"/>
        <v>0</v>
      </c>
      <c r="P110" s="101">
        <f t="shared" si="30"/>
        <v>0</v>
      </c>
      <c r="Q110" s="102">
        <f t="shared" si="31"/>
        <v>0</v>
      </c>
      <c r="R110" s="108"/>
    </row>
    <row r="111" spans="1:18" s="83" customFormat="1" x14ac:dyDescent="0.3">
      <c r="A111" s="107">
        <f>IF(F111="","", COUNTA($F$17:F111))</f>
        <v>84</v>
      </c>
      <c r="B111" s="84"/>
      <c r="C111" s="84"/>
      <c r="D111" s="85"/>
      <c r="E111" s="89" t="s">
        <v>143</v>
      </c>
      <c r="F111" s="90">
        <v>1</v>
      </c>
      <c r="G111" s="88">
        <v>0</v>
      </c>
      <c r="H111" s="112">
        <f t="shared" si="28"/>
        <v>1</v>
      </c>
      <c r="I111" s="111" t="s">
        <v>60</v>
      </c>
      <c r="J111" s="117" t="s">
        <v>46</v>
      </c>
      <c r="K111" s="117" t="s">
        <v>46</v>
      </c>
      <c r="L111" s="118">
        <v>0</v>
      </c>
      <c r="M111" s="101">
        <v>0</v>
      </c>
      <c r="N111" s="101">
        <v>0</v>
      </c>
      <c r="O111" s="101">
        <f t="shared" si="29"/>
        <v>0</v>
      </c>
      <c r="P111" s="101">
        <f t="shared" si="30"/>
        <v>0</v>
      </c>
      <c r="Q111" s="102">
        <f t="shared" si="31"/>
        <v>0</v>
      </c>
      <c r="R111" s="108"/>
    </row>
    <row r="112" spans="1:18" s="83" customFormat="1" x14ac:dyDescent="0.3">
      <c r="A112" s="86"/>
      <c r="B112" s="84"/>
      <c r="C112" s="84"/>
      <c r="D112" s="85"/>
      <c r="E112" s="114" t="s">
        <v>144</v>
      </c>
      <c r="F112" s="103"/>
      <c r="G112" s="103"/>
      <c r="H112" s="113"/>
      <c r="I112" s="103"/>
      <c r="J112" s="103"/>
      <c r="K112" s="104"/>
      <c r="L112" s="103"/>
      <c r="M112" s="104"/>
      <c r="N112" s="104"/>
      <c r="O112" s="104"/>
      <c r="P112" s="104"/>
      <c r="Q112" s="105"/>
      <c r="R112" s="109"/>
    </row>
    <row r="113" spans="1:18" s="83" customFormat="1" ht="31.2" x14ac:dyDescent="0.3">
      <c r="A113" s="107">
        <f>IF(F113="","", COUNTA($F$17:F113))</f>
        <v>85</v>
      </c>
      <c r="B113" s="84"/>
      <c r="C113" s="84"/>
      <c r="D113" s="85"/>
      <c r="E113" s="91" t="s">
        <v>145</v>
      </c>
      <c r="F113" s="90">
        <v>1</v>
      </c>
      <c r="G113" s="88">
        <v>0</v>
      </c>
      <c r="H113" s="112">
        <f t="shared" ref="H113:H116" si="32">F113+G113*F113</f>
        <v>1</v>
      </c>
      <c r="I113" s="111" t="s">
        <v>60</v>
      </c>
      <c r="J113" s="117" t="s">
        <v>46</v>
      </c>
      <c r="K113" s="117" t="s">
        <v>46</v>
      </c>
      <c r="L113" s="118">
        <v>0</v>
      </c>
      <c r="M113" s="101">
        <v>0</v>
      </c>
      <c r="N113" s="101">
        <v>0</v>
      </c>
      <c r="O113" s="101">
        <f t="shared" ref="O113:O116" si="33">H113*M113</f>
        <v>0</v>
      </c>
      <c r="P113" s="101">
        <f t="shared" ref="P113:P116" si="34">H113*N113</f>
        <v>0</v>
      </c>
      <c r="Q113" s="102">
        <f t="shared" ref="Q113:Q116" si="35">O113+P113</f>
        <v>0</v>
      </c>
      <c r="R113" s="108"/>
    </row>
    <row r="114" spans="1:18" s="83" customFormat="1" ht="31.2" x14ac:dyDescent="0.3">
      <c r="A114" s="107">
        <f>IF(F114="","", COUNTA($F$17:F114))</f>
        <v>86</v>
      </c>
      <c r="B114" s="84"/>
      <c r="C114" s="84"/>
      <c r="D114" s="85"/>
      <c r="E114" s="91" t="s">
        <v>146</v>
      </c>
      <c r="F114" s="90">
        <v>1</v>
      </c>
      <c r="G114" s="88">
        <v>0</v>
      </c>
      <c r="H114" s="112">
        <f t="shared" si="32"/>
        <v>1</v>
      </c>
      <c r="I114" s="111" t="s">
        <v>60</v>
      </c>
      <c r="J114" s="117" t="s">
        <v>46</v>
      </c>
      <c r="K114" s="117" t="s">
        <v>46</v>
      </c>
      <c r="L114" s="118">
        <v>0</v>
      </c>
      <c r="M114" s="101">
        <v>0</v>
      </c>
      <c r="N114" s="101">
        <v>0</v>
      </c>
      <c r="O114" s="101">
        <f t="shared" si="33"/>
        <v>0</v>
      </c>
      <c r="P114" s="101">
        <f t="shared" si="34"/>
        <v>0</v>
      </c>
      <c r="Q114" s="102">
        <f t="shared" si="35"/>
        <v>0</v>
      </c>
      <c r="R114" s="108"/>
    </row>
    <row r="115" spans="1:18" s="83" customFormat="1" ht="31.2" x14ac:dyDescent="0.3">
      <c r="A115" s="107">
        <f>IF(F115="","", COUNTA($F$17:F115))</f>
        <v>87</v>
      </c>
      <c r="B115" s="84"/>
      <c r="C115" s="84"/>
      <c r="D115" s="85"/>
      <c r="E115" s="91" t="s">
        <v>147</v>
      </c>
      <c r="F115" s="90">
        <v>1</v>
      </c>
      <c r="G115" s="88">
        <v>0</v>
      </c>
      <c r="H115" s="112">
        <f t="shared" si="32"/>
        <v>1</v>
      </c>
      <c r="I115" s="111" t="s">
        <v>60</v>
      </c>
      <c r="J115" s="117" t="s">
        <v>46</v>
      </c>
      <c r="K115" s="117" t="s">
        <v>46</v>
      </c>
      <c r="L115" s="118">
        <v>0</v>
      </c>
      <c r="M115" s="101">
        <v>0</v>
      </c>
      <c r="N115" s="101">
        <v>0</v>
      </c>
      <c r="O115" s="101">
        <f t="shared" si="33"/>
        <v>0</v>
      </c>
      <c r="P115" s="101">
        <f t="shared" si="34"/>
        <v>0</v>
      </c>
      <c r="Q115" s="102">
        <f t="shared" si="35"/>
        <v>0</v>
      </c>
      <c r="R115" s="108"/>
    </row>
    <row r="116" spans="1:18" s="83" customFormat="1" ht="31.2" x14ac:dyDescent="0.3">
      <c r="A116" s="107">
        <f>IF(F116="","", COUNTA($F$17:F116))</f>
        <v>88</v>
      </c>
      <c r="B116" s="84"/>
      <c r="C116" s="84"/>
      <c r="D116" s="85"/>
      <c r="E116" s="91" t="s">
        <v>148</v>
      </c>
      <c r="F116" s="90">
        <v>2</v>
      </c>
      <c r="G116" s="88">
        <v>0</v>
      </c>
      <c r="H116" s="112">
        <f t="shared" si="32"/>
        <v>2</v>
      </c>
      <c r="I116" s="111" t="s">
        <v>60</v>
      </c>
      <c r="J116" s="117" t="s">
        <v>46</v>
      </c>
      <c r="K116" s="117" t="s">
        <v>46</v>
      </c>
      <c r="L116" s="118">
        <v>0</v>
      </c>
      <c r="M116" s="101">
        <v>0</v>
      </c>
      <c r="N116" s="101">
        <v>0</v>
      </c>
      <c r="O116" s="101">
        <f t="shared" si="33"/>
        <v>0</v>
      </c>
      <c r="P116" s="101">
        <f t="shared" si="34"/>
        <v>0</v>
      </c>
      <c r="Q116" s="102">
        <f t="shared" si="35"/>
        <v>0</v>
      </c>
      <c r="R116" s="108"/>
    </row>
    <row r="117" spans="1:18" s="83" customFormat="1" x14ac:dyDescent="0.3">
      <c r="A117" s="86"/>
      <c r="B117" s="84"/>
      <c r="C117" s="84"/>
      <c r="D117" s="85"/>
      <c r="E117" s="114" t="s">
        <v>149</v>
      </c>
      <c r="F117" s="103"/>
      <c r="G117" s="103"/>
      <c r="H117" s="113"/>
      <c r="I117" s="103"/>
      <c r="J117" s="103"/>
      <c r="K117" s="104"/>
      <c r="L117" s="103"/>
      <c r="M117" s="104"/>
      <c r="N117" s="104"/>
      <c r="O117" s="104"/>
      <c r="P117" s="104"/>
      <c r="Q117" s="105"/>
      <c r="R117" s="109"/>
    </row>
    <row r="118" spans="1:18" s="83" customFormat="1" ht="31.2" x14ac:dyDescent="0.3">
      <c r="A118" s="107">
        <f>IF(F118="","", COUNTA($F$17:F118))</f>
        <v>89</v>
      </c>
      <c r="B118" s="84"/>
      <c r="C118" s="84"/>
      <c r="D118" s="85"/>
      <c r="E118" s="91" t="s">
        <v>150</v>
      </c>
      <c r="F118" s="90">
        <v>1</v>
      </c>
      <c r="G118" s="88">
        <v>0</v>
      </c>
      <c r="H118" s="112">
        <f t="shared" ref="H118:H122" si="36">F118+G118*F118</f>
        <v>1</v>
      </c>
      <c r="I118" s="111" t="s">
        <v>60</v>
      </c>
      <c r="J118" s="117" t="s">
        <v>46</v>
      </c>
      <c r="K118" s="117" t="s">
        <v>46</v>
      </c>
      <c r="L118" s="118">
        <v>0</v>
      </c>
      <c r="M118" s="101">
        <v>0</v>
      </c>
      <c r="N118" s="101">
        <v>0</v>
      </c>
      <c r="O118" s="101">
        <f t="shared" ref="O118:O122" si="37">H118*M118</f>
        <v>0</v>
      </c>
      <c r="P118" s="101">
        <f t="shared" ref="P118:P122" si="38">H118*N118</f>
        <v>0</v>
      </c>
      <c r="Q118" s="102">
        <f t="shared" ref="Q118:Q122" si="39">O118+P118</f>
        <v>0</v>
      </c>
      <c r="R118" s="108"/>
    </row>
    <row r="119" spans="1:18" s="83" customFormat="1" ht="31.2" x14ac:dyDescent="0.3">
      <c r="A119" s="107">
        <f>IF(F119="","", COUNTA($F$17:F119))</f>
        <v>90</v>
      </c>
      <c r="B119" s="84"/>
      <c r="C119" s="84"/>
      <c r="D119" s="85"/>
      <c r="E119" s="91" t="s">
        <v>151</v>
      </c>
      <c r="F119" s="90">
        <v>5</v>
      </c>
      <c r="G119" s="88">
        <v>0</v>
      </c>
      <c r="H119" s="112">
        <f t="shared" si="36"/>
        <v>5</v>
      </c>
      <c r="I119" s="111" t="s">
        <v>60</v>
      </c>
      <c r="J119" s="117" t="s">
        <v>46</v>
      </c>
      <c r="K119" s="117" t="s">
        <v>46</v>
      </c>
      <c r="L119" s="118">
        <v>0</v>
      </c>
      <c r="M119" s="101">
        <v>0</v>
      </c>
      <c r="N119" s="101">
        <v>0</v>
      </c>
      <c r="O119" s="101">
        <f t="shared" si="37"/>
        <v>0</v>
      </c>
      <c r="P119" s="101">
        <f t="shared" si="38"/>
        <v>0</v>
      </c>
      <c r="Q119" s="102">
        <f t="shared" si="39"/>
        <v>0</v>
      </c>
      <c r="R119" s="108"/>
    </row>
    <row r="120" spans="1:18" s="83" customFormat="1" ht="31.2" x14ac:dyDescent="0.3">
      <c r="A120" s="107">
        <f>IF(F120="","", COUNTA($F$17:F120))</f>
        <v>91</v>
      </c>
      <c r="B120" s="84"/>
      <c r="C120" s="84"/>
      <c r="D120" s="85"/>
      <c r="E120" s="91" t="s">
        <v>152</v>
      </c>
      <c r="F120" s="90">
        <v>2</v>
      </c>
      <c r="G120" s="88">
        <v>0</v>
      </c>
      <c r="H120" s="112">
        <f t="shared" si="36"/>
        <v>2</v>
      </c>
      <c r="I120" s="111" t="s">
        <v>60</v>
      </c>
      <c r="J120" s="117" t="s">
        <v>46</v>
      </c>
      <c r="K120" s="117" t="s">
        <v>46</v>
      </c>
      <c r="L120" s="118">
        <v>0</v>
      </c>
      <c r="M120" s="101">
        <v>0</v>
      </c>
      <c r="N120" s="101">
        <v>0</v>
      </c>
      <c r="O120" s="101">
        <f t="shared" si="37"/>
        <v>0</v>
      </c>
      <c r="P120" s="101">
        <f t="shared" si="38"/>
        <v>0</v>
      </c>
      <c r="Q120" s="102">
        <f t="shared" si="39"/>
        <v>0</v>
      </c>
      <c r="R120" s="108"/>
    </row>
    <row r="121" spans="1:18" s="83" customFormat="1" ht="31.2" x14ac:dyDescent="0.3">
      <c r="A121" s="107">
        <f>IF(F121="","", COUNTA($F$17:F121))</f>
        <v>92</v>
      </c>
      <c r="B121" s="84"/>
      <c r="C121" s="84"/>
      <c r="D121" s="85"/>
      <c r="E121" s="91" t="s">
        <v>152</v>
      </c>
      <c r="F121" s="90">
        <v>1</v>
      </c>
      <c r="G121" s="88">
        <v>0</v>
      </c>
      <c r="H121" s="112">
        <f t="shared" si="36"/>
        <v>1</v>
      </c>
      <c r="I121" s="111" t="s">
        <v>60</v>
      </c>
      <c r="J121" s="117" t="s">
        <v>46</v>
      </c>
      <c r="K121" s="117" t="s">
        <v>46</v>
      </c>
      <c r="L121" s="118">
        <v>0</v>
      </c>
      <c r="M121" s="101">
        <v>0</v>
      </c>
      <c r="N121" s="101">
        <v>0</v>
      </c>
      <c r="O121" s="101">
        <f t="shared" si="37"/>
        <v>0</v>
      </c>
      <c r="P121" s="101">
        <f t="shared" si="38"/>
        <v>0</v>
      </c>
      <c r="Q121" s="102">
        <f t="shared" si="39"/>
        <v>0</v>
      </c>
      <c r="R121" s="108"/>
    </row>
    <row r="122" spans="1:18" s="83" customFormat="1" ht="31.2" x14ac:dyDescent="0.3">
      <c r="A122" s="107">
        <f>IF(F122="","", COUNTA($F$17:F122))</f>
        <v>93</v>
      </c>
      <c r="B122" s="84"/>
      <c r="C122" s="84"/>
      <c r="D122" s="85"/>
      <c r="E122" s="91" t="s">
        <v>152</v>
      </c>
      <c r="F122" s="90">
        <v>1</v>
      </c>
      <c r="G122" s="88">
        <v>0</v>
      </c>
      <c r="H122" s="112">
        <f t="shared" si="36"/>
        <v>1</v>
      </c>
      <c r="I122" s="111" t="s">
        <v>60</v>
      </c>
      <c r="J122" s="117" t="s">
        <v>46</v>
      </c>
      <c r="K122" s="117" t="s">
        <v>46</v>
      </c>
      <c r="L122" s="118">
        <v>0</v>
      </c>
      <c r="M122" s="101">
        <v>0</v>
      </c>
      <c r="N122" s="101">
        <v>0</v>
      </c>
      <c r="O122" s="101">
        <f t="shared" si="37"/>
        <v>0</v>
      </c>
      <c r="P122" s="101">
        <f t="shared" si="38"/>
        <v>0</v>
      </c>
      <c r="Q122" s="102">
        <f t="shared" si="39"/>
        <v>0</v>
      </c>
      <c r="R122" s="108"/>
    </row>
    <row r="123" spans="1:18" s="83" customFormat="1" x14ac:dyDescent="0.3">
      <c r="A123" s="86"/>
      <c r="B123" s="84"/>
      <c r="C123" s="84"/>
      <c r="D123" s="85"/>
      <c r="E123" s="114" t="s">
        <v>153</v>
      </c>
      <c r="F123" s="103"/>
      <c r="G123" s="103"/>
      <c r="H123" s="113"/>
      <c r="I123" s="103"/>
      <c r="J123" s="103"/>
      <c r="K123" s="104"/>
      <c r="L123" s="103"/>
      <c r="M123" s="104"/>
      <c r="N123" s="104"/>
      <c r="O123" s="104"/>
      <c r="P123" s="104"/>
      <c r="Q123" s="105"/>
      <c r="R123" s="109"/>
    </row>
    <row r="124" spans="1:18" s="83" customFormat="1" ht="78" x14ac:dyDescent="0.3">
      <c r="A124" s="107">
        <f>IF(F124="","", COUNTA($F$17:F124))</f>
        <v>94</v>
      </c>
      <c r="B124" s="84"/>
      <c r="C124" s="84"/>
      <c r="D124" s="85"/>
      <c r="E124" s="91" t="s">
        <v>154</v>
      </c>
      <c r="F124" s="90">
        <v>4</v>
      </c>
      <c r="G124" s="88">
        <v>0</v>
      </c>
      <c r="H124" s="112">
        <f t="shared" ref="H124:H128" si="40">F124+G124*F124</f>
        <v>4</v>
      </c>
      <c r="I124" s="111" t="s">
        <v>60</v>
      </c>
      <c r="J124" s="117" t="s">
        <v>46</v>
      </c>
      <c r="K124" s="117" t="s">
        <v>46</v>
      </c>
      <c r="L124" s="118">
        <v>0</v>
      </c>
      <c r="M124" s="101">
        <v>0</v>
      </c>
      <c r="N124" s="101">
        <v>0</v>
      </c>
      <c r="O124" s="101">
        <f t="shared" ref="O124:O128" si="41">H124*M124</f>
        <v>0</v>
      </c>
      <c r="P124" s="101">
        <f t="shared" ref="P124:P128" si="42">H124*N124</f>
        <v>0</v>
      </c>
      <c r="Q124" s="102">
        <f t="shared" ref="Q124:Q128" si="43">O124+P124</f>
        <v>0</v>
      </c>
      <c r="R124" s="108"/>
    </row>
    <row r="125" spans="1:18" s="83" customFormat="1" ht="78" x14ac:dyDescent="0.3">
      <c r="A125" s="107">
        <f>IF(F125="","", COUNTA($F$17:F125))</f>
        <v>95</v>
      </c>
      <c r="B125" s="84"/>
      <c r="C125" s="84"/>
      <c r="D125" s="85"/>
      <c r="E125" s="91" t="s">
        <v>155</v>
      </c>
      <c r="F125" s="90">
        <v>8</v>
      </c>
      <c r="G125" s="88">
        <v>0</v>
      </c>
      <c r="H125" s="112">
        <f t="shared" si="40"/>
        <v>8</v>
      </c>
      <c r="I125" s="111" t="s">
        <v>60</v>
      </c>
      <c r="J125" s="117" t="s">
        <v>46</v>
      </c>
      <c r="K125" s="117" t="s">
        <v>46</v>
      </c>
      <c r="L125" s="118">
        <v>0</v>
      </c>
      <c r="M125" s="101">
        <v>0</v>
      </c>
      <c r="N125" s="101">
        <v>0</v>
      </c>
      <c r="O125" s="101">
        <f t="shared" si="41"/>
        <v>0</v>
      </c>
      <c r="P125" s="101">
        <f t="shared" si="42"/>
        <v>0</v>
      </c>
      <c r="Q125" s="102">
        <f t="shared" si="43"/>
        <v>0</v>
      </c>
      <c r="R125" s="108"/>
    </row>
    <row r="126" spans="1:18" s="83" customFormat="1" ht="78" x14ac:dyDescent="0.3">
      <c r="A126" s="107">
        <f>IF(F126="","", COUNTA($F$17:F126))</f>
        <v>96</v>
      </c>
      <c r="B126" s="84"/>
      <c r="C126" s="84"/>
      <c r="D126" s="85"/>
      <c r="E126" s="91" t="s">
        <v>156</v>
      </c>
      <c r="F126" s="90">
        <v>2</v>
      </c>
      <c r="G126" s="88">
        <v>0</v>
      </c>
      <c r="H126" s="112">
        <f t="shared" si="40"/>
        <v>2</v>
      </c>
      <c r="I126" s="111" t="s">
        <v>60</v>
      </c>
      <c r="J126" s="117" t="s">
        <v>46</v>
      </c>
      <c r="K126" s="117" t="s">
        <v>46</v>
      </c>
      <c r="L126" s="118">
        <v>0</v>
      </c>
      <c r="M126" s="101">
        <v>0</v>
      </c>
      <c r="N126" s="101">
        <v>0</v>
      </c>
      <c r="O126" s="101">
        <f t="shared" si="41"/>
        <v>0</v>
      </c>
      <c r="P126" s="101">
        <f t="shared" si="42"/>
        <v>0</v>
      </c>
      <c r="Q126" s="102">
        <f t="shared" si="43"/>
        <v>0</v>
      </c>
      <c r="R126" s="108"/>
    </row>
    <row r="127" spans="1:18" s="83" customFormat="1" ht="78" x14ac:dyDescent="0.3">
      <c r="A127" s="107">
        <f>IF(F127="","", COUNTA($F$17:F127))</f>
        <v>97</v>
      </c>
      <c r="B127" s="84"/>
      <c r="C127" s="84"/>
      <c r="D127" s="85"/>
      <c r="E127" s="91" t="s">
        <v>157</v>
      </c>
      <c r="F127" s="90">
        <v>2</v>
      </c>
      <c r="G127" s="88">
        <v>0</v>
      </c>
      <c r="H127" s="112">
        <f t="shared" si="40"/>
        <v>2</v>
      </c>
      <c r="I127" s="111" t="s">
        <v>60</v>
      </c>
      <c r="J127" s="117" t="s">
        <v>46</v>
      </c>
      <c r="K127" s="117" t="s">
        <v>46</v>
      </c>
      <c r="L127" s="118">
        <v>0</v>
      </c>
      <c r="M127" s="101">
        <v>0</v>
      </c>
      <c r="N127" s="101">
        <v>0</v>
      </c>
      <c r="O127" s="101">
        <f t="shared" si="41"/>
        <v>0</v>
      </c>
      <c r="P127" s="101">
        <f t="shared" si="42"/>
        <v>0</v>
      </c>
      <c r="Q127" s="102">
        <f t="shared" si="43"/>
        <v>0</v>
      </c>
      <c r="R127" s="108"/>
    </row>
    <row r="128" spans="1:18" s="83" customFormat="1" ht="78" x14ac:dyDescent="0.3">
      <c r="A128" s="107">
        <f>IF(F128="","", COUNTA($F$17:F128))</f>
        <v>98</v>
      </c>
      <c r="B128" s="84"/>
      <c r="C128" s="84"/>
      <c r="D128" s="85"/>
      <c r="E128" s="91" t="s">
        <v>158</v>
      </c>
      <c r="F128" s="90">
        <v>1</v>
      </c>
      <c r="G128" s="88">
        <v>0</v>
      </c>
      <c r="H128" s="112">
        <f t="shared" si="40"/>
        <v>1</v>
      </c>
      <c r="I128" s="111" t="s">
        <v>60</v>
      </c>
      <c r="J128" s="117" t="s">
        <v>46</v>
      </c>
      <c r="K128" s="117" t="s">
        <v>46</v>
      </c>
      <c r="L128" s="118">
        <v>0</v>
      </c>
      <c r="M128" s="101">
        <v>0</v>
      </c>
      <c r="N128" s="101">
        <v>0</v>
      </c>
      <c r="O128" s="101">
        <f t="shared" si="41"/>
        <v>0</v>
      </c>
      <c r="P128" s="101">
        <f t="shared" si="42"/>
        <v>0</v>
      </c>
      <c r="Q128" s="102">
        <f t="shared" si="43"/>
        <v>0</v>
      </c>
      <c r="R128" s="108"/>
    </row>
    <row r="129" spans="1:18" s="83" customFormat="1" x14ac:dyDescent="0.3">
      <c r="A129" s="86"/>
      <c r="B129" s="84"/>
      <c r="C129" s="84"/>
      <c r="D129" s="85"/>
      <c r="E129" s="114" t="s">
        <v>159</v>
      </c>
      <c r="F129" s="103"/>
      <c r="G129" s="103"/>
      <c r="H129" s="113"/>
      <c r="I129" s="103"/>
      <c r="J129" s="103"/>
      <c r="K129" s="104"/>
      <c r="L129" s="103"/>
      <c r="M129" s="104"/>
      <c r="N129" s="104"/>
      <c r="O129" s="104"/>
      <c r="P129" s="104"/>
      <c r="Q129" s="105"/>
      <c r="R129" s="109"/>
    </row>
    <row r="130" spans="1:18" s="83" customFormat="1" x14ac:dyDescent="0.3">
      <c r="A130" s="107">
        <f>IF(F130="","", COUNTA($F$17:F130))</f>
        <v>99</v>
      </c>
      <c r="B130" s="84"/>
      <c r="C130" s="84"/>
      <c r="D130" s="85"/>
      <c r="E130" s="89" t="s">
        <v>160</v>
      </c>
      <c r="F130" s="90">
        <v>2</v>
      </c>
      <c r="G130" s="88">
        <v>0</v>
      </c>
      <c r="H130" s="112">
        <f t="shared" ref="H130:H135" si="44">F130+G130*F130</f>
        <v>2</v>
      </c>
      <c r="I130" s="111" t="s">
        <v>60</v>
      </c>
      <c r="J130" s="117" t="s">
        <v>46</v>
      </c>
      <c r="K130" s="117" t="s">
        <v>46</v>
      </c>
      <c r="L130" s="118">
        <v>0</v>
      </c>
      <c r="M130" s="101">
        <v>0</v>
      </c>
      <c r="N130" s="101">
        <v>0</v>
      </c>
      <c r="O130" s="101">
        <f t="shared" ref="O130:O135" si="45">H130*M130</f>
        <v>0</v>
      </c>
      <c r="P130" s="101">
        <f t="shared" ref="P130:P135" si="46">H130*N130</f>
        <v>0</v>
      </c>
      <c r="Q130" s="102">
        <f t="shared" ref="Q130:Q135" si="47">O130+P130</f>
        <v>0</v>
      </c>
      <c r="R130" s="108"/>
    </row>
    <row r="131" spans="1:18" s="83" customFormat="1" x14ac:dyDescent="0.3">
      <c r="A131" s="107">
        <f>IF(F131="","", COUNTA($F$17:F131))</f>
        <v>100</v>
      </c>
      <c r="B131" s="84"/>
      <c r="C131" s="84"/>
      <c r="D131" s="85"/>
      <c r="E131" s="89" t="s">
        <v>161</v>
      </c>
      <c r="F131" s="90">
        <v>2</v>
      </c>
      <c r="G131" s="88">
        <v>0</v>
      </c>
      <c r="H131" s="112">
        <f t="shared" si="44"/>
        <v>2</v>
      </c>
      <c r="I131" s="111" t="s">
        <v>60</v>
      </c>
      <c r="J131" s="117" t="s">
        <v>46</v>
      </c>
      <c r="K131" s="117" t="s">
        <v>46</v>
      </c>
      <c r="L131" s="118">
        <v>0</v>
      </c>
      <c r="M131" s="101">
        <v>0</v>
      </c>
      <c r="N131" s="101">
        <v>0</v>
      </c>
      <c r="O131" s="101">
        <f t="shared" si="45"/>
        <v>0</v>
      </c>
      <c r="P131" s="101">
        <f t="shared" si="46"/>
        <v>0</v>
      </c>
      <c r="Q131" s="102">
        <f t="shared" si="47"/>
        <v>0</v>
      </c>
      <c r="R131" s="108"/>
    </row>
    <row r="132" spans="1:18" s="83" customFormat="1" x14ac:dyDescent="0.3">
      <c r="A132" s="107">
        <f>IF(F132="","", COUNTA($F$17:F132))</f>
        <v>101</v>
      </c>
      <c r="B132" s="84"/>
      <c r="C132" s="84"/>
      <c r="D132" s="85"/>
      <c r="E132" s="89" t="s">
        <v>162</v>
      </c>
      <c r="F132" s="90">
        <v>34</v>
      </c>
      <c r="G132" s="88">
        <v>0</v>
      </c>
      <c r="H132" s="112">
        <f t="shared" si="44"/>
        <v>34</v>
      </c>
      <c r="I132" s="111" t="s">
        <v>60</v>
      </c>
      <c r="J132" s="117" t="s">
        <v>46</v>
      </c>
      <c r="K132" s="117" t="s">
        <v>46</v>
      </c>
      <c r="L132" s="118">
        <v>0</v>
      </c>
      <c r="M132" s="101">
        <v>0</v>
      </c>
      <c r="N132" s="101">
        <v>0</v>
      </c>
      <c r="O132" s="101">
        <f t="shared" si="45"/>
        <v>0</v>
      </c>
      <c r="P132" s="101">
        <f t="shared" si="46"/>
        <v>0</v>
      </c>
      <c r="Q132" s="102">
        <f t="shared" si="47"/>
        <v>0</v>
      </c>
      <c r="R132" s="108"/>
    </row>
    <row r="133" spans="1:18" s="83" customFormat="1" x14ac:dyDescent="0.3">
      <c r="A133" s="107">
        <f>IF(F133="","", COUNTA($F$17:F133))</f>
        <v>102</v>
      </c>
      <c r="B133" s="84"/>
      <c r="C133" s="84"/>
      <c r="D133" s="85"/>
      <c r="E133" s="89" t="s">
        <v>163</v>
      </c>
      <c r="F133" s="90">
        <v>3</v>
      </c>
      <c r="G133" s="88">
        <v>0</v>
      </c>
      <c r="H133" s="112">
        <f t="shared" si="44"/>
        <v>3</v>
      </c>
      <c r="I133" s="111" t="s">
        <v>60</v>
      </c>
      <c r="J133" s="117" t="s">
        <v>46</v>
      </c>
      <c r="K133" s="117" t="s">
        <v>46</v>
      </c>
      <c r="L133" s="118">
        <v>0</v>
      </c>
      <c r="M133" s="101">
        <v>0</v>
      </c>
      <c r="N133" s="101">
        <v>0</v>
      </c>
      <c r="O133" s="101">
        <f t="shared" si="45"/>
        <v>0</v>
      </c>
      <c r="P133" s="101">
        <f t="shared" si="46"/>
        <v>0</v>
      </c>
      <c r="Q133" s="102">
        <f t="shared" si="47"/>
        <v>0</v>
      </c>
      <c r="R133" s="108"/>
    </row>
    <row r="134" spans="1:18" s="83" customFormat="1" x14ac:dyDescent="0.3">
      <c r="A134" s="107">
        <f>IF(F134="","", COUNTA($F$17:F134))</f>
        <v>103</v>
      </c>
      <c r="B134" s="84"/>
      <c r="C134" s="84"/>
      <c r="D134" s="85"/>
      <c r="E134" s="89" t="s">
        <v>164</v>
      </c>
      <c r="F134" s="90">
        <v>13</v>
      </c>
      <c r="G134" s="88">
        <v>0</v>
      </c>
      <c r="H134" s="112">
        <f t="shared" si="44"/>
        <v>13</v>
      </c>
      <c r="I134" s="111" t="s">
        <v>60</v>
      </c>
      <c r="J134" s="117" t="s">
        <v>46</v>
      </c>
      <c r="K134" s="117" t="s">
        <v>46</v>
      </c>
      <c r="L134" s="118">
        <v>0</v>
      </c>
      <c r="M134" s="101">
        <v>0</v>
      </c>
      <c r="N134" s="101">
        <v>0</v>
      </c>
      <c r="O134" s="101">
        <f t="shared" si="45"/>
        <v>0</v>
      </c>
      <c r="P134" s="101">
        <f t="shared" si="46"/>
        <v>0</v>
      </c>
      <c r="Q134" s="102">
        <f t="shared" si="47"/>
        <v>0</v>
      </c>
      <c r="R134" s="108"/>
    </row>
    <row r="135" spans="1:18" s="83" customFormat="1" x14ac:dyDescent="0.3">
      <c r="A135" s="107">
        <f>IF(F135="","", COUNTA($F$17:F135))</f>
        <v>104</v>
      </c>
      <c r="B135" s="84"/>
      <c r="C135" s="84"/>
      <c r="D135" s="85"/>
      <c r="E135" s="89" t="s">
        <v>165</v>
      </c>
      <c r="F135" s="90">
        <v>5</v>
      </c>
      <c r="G135" s="88">
        <v>0</v>
      </c>
      <c r="H135" s="112">
        <f t="shared" si="44"/>
        <v>5</v>
      </c>
      <c r="I135" s="111" t="s">
        <v>60</v>
      </c>
      <c r="J135" s="117" t="s">
        <v>46</v>
      </c>
      <c r="K135" s="117" t="s">
        <v>46</v>
      </c>
      <c r="L135" s="118">
        <v>0</v>
      </c>
      <c r="M135" s="101">
        <v>0</v>
      </c>
      <c r="N135" s="101">
        <v>0</v>
      </c>
      <c r="O135" s="101">
        <f t="shared" si="45"/>
        <v>0</v>
      </c>
      <c r="P135" s="101">
        <f t="shared" si="46"/>
        <v>0</v>
      </c>
      <c r="Q135" s="102">
        <f t="shared" si="47"/>
        <v>0</v>
      </c>
      <c r="R135" s="108"/>
    </row>
    <row r="136" spans="1:18" s="83" customFormat="1" x14ac:dyDescent="0.3">
      <c r="A136" s="86"/>
      <c r="B136" s="84"/>
      <c r="C136" s="84"/>
      <c r="D136" s="85"/>
      <c r="E136" s="114" t="s">
        <v>166</v>
      </c>
      <c r="F136" s="103"/>
      <c r="G136" s="103"/>
      <c r="H136" s="113"/>
      <c r="I136" s="103"/>
      <c r="J136" s="103"/>
      <c r="K136" s="104"/>
      <c r="L136" s="103"/>
      <c r="M136" s="104"/>
      <c r="N136" s="104"/>
      <c r="O136" s="104"/>
      <c r="P136" s="104"/>
      <c r="Q136" s="105"/>
      <c r="R136" s="109"/>
    </row>
    <row r="137" spans="1:18" s="83" customFormat="1" x14ac:dyDescent="0.3">
      <c r="A137" s="107">
        <f>IF(F137="","", COUNTA($F$17:F137))</f>
        <v>105</v>
      </c>
      <c r="B137" s="84"/>
      <c r="C137" s="84"/>
      <c r="D137" s="85"/>
      <c r="E137" s="89" t="s">
        <v>167</v>
      </c>
      <c r="F137" s="90">
        <v>12905</v>
      </c>
      <c r="G137" s="115">
        <v>0.1</v>
      </c>
      <c r="H137" s="112">
        <f t="shared" ref="H137:H138" si="48">G137*F137+F137</f>
        <v>14195.5</v>
      </c>
      <c r="I137" s="116" t="s">
        <v>61</v>
      </c>
      <c r="J137" s="117" t="s">
        <v>46</v>
      </c>
      <c r="K137" s="117" t="s">
        <v>46</v>
      </c>
      <c r="L137" s="118">
        <v>0</v>
      </c>
      <c r="M137" s="101">
        <v>0</v>
      </c>
      <c r="N137" s="101">
        <v>0</v>
      </c>
      <c r="O137" s="101">
        <f t="shared" ref="O137:O138" si="49">H137*M137</f>
        <v>0</v>
      </c>
      <c r="P137" s="101">
        <f t="shared" ref="P137:P138" si="50">H137*N137</f>
        <v>0</v>
      </c>
      <c r="Q137" s="102">
        <f t="shared" ref="Q137:Q138" si="51">O137+P137</f>
        <v>0</v>
      </c>
      <c r="R137" s="108"/>
    </row>
    <row r="138" spans="1:18" s="83" customFormat="1" x14ac:dyDescent="0.3">
      <c r="A138" s="107">
        <f>IF(F138="","", COUNTA($F$17:F138))</f>
        <v>106</v>
      </c>
      <c r="B138" s="84"/>
      <c r="C138" s="84"/>
      <c r="D138" s="85"/>
      <c r="E138" s="89" t="s">
        <v>168</v>
      </c>
      <c r="F138" s="90">
        <v>38715</v>
      </c>
      <c r="G138" s="115">
        <v>0.1</v>
      </c>
      <c r="H138" s="112">
        <f t="shared" si="48"/>
        <v>42586.5</v>
      </c>
      <c r="I138" s="116" t="s">
        <v>61</v>
      </c>
      <c r="J138" s="117" t="s">
        <v>46</v>
      </c>
      <c r="K138" s="117" t="s">
        <v>46</v>
      </c>
      <c r="L138" s="118">
        <v>0</v>
      </c>
      <c r="M138" s="101">
        <v>0</v>
      </c>
      <c r="N138" s="101">
        <v>0</v>
      </c>
      <c r="O138" s="101">
        <f t="shared" si="49"/>
        <v>0</v>
      </c>
      <c r="P138" s="101">
        <f t="shared" si="50"/>
        <v>0</v>
      </c>
      <c r="Q138" s="102">
        <f t="shared" si="51"/>
        <v>0</v>
      </c>
      <c r="R138" s="108"/>
    </row>
    <row r="139" spans="1:18" s="83" customFormat="1" x14ac:dyDescent="0.3">
      <c r="A139" s="86"/>
      <c r="B139" s="84"/>
      <c r="C139" s="84"/>
      <c r="D139" s="85"/>
      <c r="E139" s="114" t="s">
        <v>169</v>
      </c>
      <c r="F139" s="103"/>
      <c r="G139" s="103"/>
      <c r="H139" s="113"/>
      <c r="I139" s="103"/>
      <c r="J139" s="103"/>
      <c r="K139" s="104"/>
      <c r="L139" s="103"/>
      <c r="M139" s="104"/>
      <c r="N139" s="104"/>
      <c r="O139" s="104"/>
      <c r="P139" s="104"/>
      <c r="Q139" s="105"/>
      <c r="R139" s="109"/>
    </row>
    <row r="140" spans="1:18" s="83" customFormat="1" x14ac:dyDescent="0.3">
      <c r="A140" s="107">
        <f>IF(F140="","", COUNTA($F$17:F140))</f>
        <v>107</v>
      </c>
      <c r="B140" s="84"/>
      <c r="C140" s="84"/>
      <c r="D140" s="85"/>
      <c r="E140" s="89" t="s">
        <v>170</v>
      </c>
      <c r="F140" s="90">
        <v>2250</v>
      </c>
      <c r="G140" s="115">
        <v>0.1</v>
      </c>
      <c r="H140" s="112">
        <f t="shared" ref="H140:H153" si="52">G140*F140+F140</f>
        <v>2475</v>
      </c>
      <c r="I140" s="116" t="s">
        <v>61</v>
      </c>
      <c r="J140" s="117" t="s">
        <v>46</v>
      </c>
      <c r="K140" s="117" t="s">
        <v>46</v>
      </c>
      <c r="L140" s="118">
        <v>0</v>
      </c>
      <c r="M140" s="101">
        <v>0</v>
      </c>
      <c r="N140" s="101">
        <v>0</v>
      </c>
      <c r="O140" s="101">
        <f t="shared" ref="O140:O153" si="53">H140*M140</f>
        <v>0</v>
      </c>
      <c r="P140" s="101">
        <f t="shared" ref="P140:P153" si="54">H140*N140</f>
        <v>0</v>
      </c>
      <c r="Q140" s="102">
        <f t="shared" ref="Q140:Q153" si="55">O140+P140</f>
        <v>0</v>
      </c>
      <c r="R140" s="108"/>
    </row>
    <row r="141" spans="1:18" s="83" customFormat="1" x14ac:dyDescent="0.3">
      <c r="A141" s="107">
        <f>IF(F141="","", COUNTA($F$17:F141))</f>
        <v>108</v>
      </c>
      <c r="B141" s="84"/>
      <c r="C141" s="84"/>
      <c r="D141" s="85"/>
      <c r="E141" s="89" t="s">
        <v>171</v>
      </c>
      <c r="F141" s="90">
        <v>310</v>
      </c>
      <c r="G141" s="115">
        <v>0.1</v>
      </c>
      <c r="H141" s="112">
        <f t="shared" si="52"/>
        <v>341</v>
      </c>
      <c r="I141" s="116" t="s">
        <v>61</v>
      </c>
      <c r="J141" s="117" t="s">
        <v>46</v>
      </c>
      <c r="K141" s="117" t="s">
        <v>46</v>
      </c>
      <c r="L141" s="118">
        <v>0</v>
      </c>
      <c r="M141" s="101">
        <v>0</v>
      </c>
      <c r="N141" s="101">
        <v>0</v>
      </c>
      <c r="O141" s="101">
        <f t="shared" si="53"/>
        <v>0</v>
      </c>
      <c r="P141" s="101">
        <f t="shared" si="54"/>
        <v>0</v>
      </c>
      <c r="Q141" s="102">
        <f t="shared" si="55"/>
        <v>0</v>
      </c>
      <c r="R141" s="108"/>
    </row>
    <row r="142" spans="1:18" s="83" customFormat="1" x14ac:dyDescent="0.3">
      <c r="A142" s="107">
        <f>IF(F142="","", COUNTA($F$17:F142))</f>
        <v>109</v>
      </c>
      <c r="B142" s="84"/>
      <c r="C142" s="84"/>
      <c r="D142" s="85"/>
      <c r="E142" s="89" t="s">
        <v>172</v>
      </c>
      <c r="F142" s="90">
        <v>965</v>
      </c>
      <c r="G142" s="115">
        <v>0.1</v>
      </c>
      <c r="H142" s="112">
        <f t="shared" si="52"/>
        <v>1061.5</v>
      </c>
      <c r="I142" s="116" t="s">
        <v>61</v>
      </c>
      <c r="J142" s="117" t="s">
        <v>46</v>
      </c>
      <c r="K142" s="117" t="s">
        <v>46</v>
      </c>
      <c r="L142" s="118">
        <v>0</v>
      </c>
      <c r="M142" s="101">
        <v>0</v>
      </c>
      <c r="N142" s="101">
        <v>0</v>
      </c>
      <c r="O142" s="101">
        <f t="shared" si="53"/>
        <v>0</v>
      </c>
      <c r="P142" s="101">
        <f t="shared" si="54"/>
        <v>0</v>
      </c>
      <c r="Q142" s="102">
        <f t="shared" si="55"/>
        <v>0</v>
      </c>
      <c r="R142" s="108"/>
    </row>
    <row r="143" spans="1:18" s="83" customFormat="1" x14ac:dyDescent="0.3">
      <c r="A143" s="107">
        <f>IF(F143="","", COUNTA($F$17:F143))</f>
        <v>110</v>
      </c>
      <c r="B143" s="84"/>
      <c r="C143" s="84"/>
      <c r="D143" s="85"/>
      <c r="E143" s="89" t="s">
        <v>173</v>
      </c>
      <c r="F143" s="90">
        <v>140</v>
      </c>
      <c r="G143" s="115">
        <v>0.1</v>
      </c>
      <c r="H143" s="112">
        <f t="shared" si="52"/>
        <v>154</v>
      </c>
      <c r="I143" s="116" t="s">
        <v>61</v>
      </c>
      <c r="J143" s="117" t="s">
        <v>46</v>
      </c>
      <c r="K143" s="117" t="s">
        <v>46</v>
      </c>
      <c r="L143" s="118">
        <v>0</v>
      </c>
      <c r="M143" s="101">
        <v>0</v>
      </c>
      <c r="N143" s="101">
        <v>0</v>
      </c>
      <c r="O143" s="101">
        <f t="shared" si="53"/>
        <v>0</v>
      </c>
      <c r="P143" s="101">
        <f t="shared" si="54"/>
        <v>0</v>
      </c>
      <c r="Q143" s="102">
        <f t="shared" si="55"/>
        <v>0</v>
      </c>
      <c r="R143" s="108"/>
    </row>
    <row r="144" spans="1:18" s="83" customFormat="1" x14ac:dyDescent="0.3">
      <c r="A144" s="107">
        <f>IF(F144="","", COUNTA($F$17:F144))</f>
        <v>111</v>
      </c>
      <c r="B144" s="84"/>
      <c r="C144" s="84"/>
      <c r="D144" s="85"/>
      <c r="E144" s="89" t="s">
        <v>174</v>
      </c>
      <c r="F144" s="90">
        <v>430</v>
      </c>
      <c r="G144" s="115">
        <v>0.1</v>
      </c>
      <c r="H144" s="112">
        <f t="shared" si="52"/>
        <v>473</v>
      </c>
      <c r="I144" s="116" t="s">
        <v>61</v>
      </c>
      <c r="J144" s="117" t="s">
        <v>46</v>
      </c>
      <c r="K144" s="117" t="s">
        <v>46</v>
      </c>
      <c r="L144" s="118">
        <v>0</v>
      </c>
      <c r="M144" s="101">
        <v>0</v>
      </c>
      <c r="N144" s="101">
        <v>0</v>
      </c>
      <c r="O144" s="101">
        <f t="shared" si="53"/>
        <v>0</v>
      </c>
      <c r="P144" s="101">
        <f t="shared" si="54"/>
        <v>0</v>
      </c>
      <c r="Q144" s="102">
        <f t="shared" si="55"/>
        <v>0</v>
      </c>
      <c r="R144" s="108"/>
    </row>
    <row r="145" spans="1:18" s="83" customFormat="1" x14ac:dyDescent="0.3">
      <c r="A145" s="107">
        <f>IF(F145="","", COUNTA($F$17:F145))</f>
        <v>112</v>
      </c>
      <c r="B145" s="84"/>
      <c r="C145" s="84"/>
      <c r="D145" s="85"/>
      <c r="E145" s="89" t="s">
        <v>175</v>
      </c>
      <c r="F145" s="90">
        <v>170</v>
      </c>
      <c r="G145" s="115">
        <v>0.1</v>
      </c>
      <c r="H145" s="112">
        <f t="shared" si="52"/>
        <v>187</v>
      </c>
      <c r="I145" s="116" t="s">
        <v>61</v>
      </c>
      <c r="J145" s="117" t="s">
        <v>46</v>
      </c>
      <c r="K145" s="117" t="s">
        <v>46</v>
      </c>
      <c r="L145" s="118">
        <v>0</v>
      </c>
      <c r="M145" s="101">
        <v>0</v>
      </c>
      <c r="N145" s="101">
        <v>0</v>
      </c>
      <c r="O145" s="101">
        <f t="shared" si="53"/>
        <v>0</v>
      </c>
      <c r="P145" s="101">
        <f t="shared" si="54"/>
        <v>0</v>
      </c>
      <c r="Q145" s="102">
        <f t="shared" si="55"/>
        <v>0</v>
      </c>
      <c r="R145" s="108"/>
    </row>
    <row r="146" spans="1:18" s="83" customFormat="1" x14ac:dyDescent="0.3">
      <c r="A146" s="107">
        <f>IF(F146="","", COUNTA($F$17:F146))</f>
        <v>113</v>
      </c>
      <c r="B146" s="84"/>
      <c r="C146" s="84"/>
      <c r="D146" s="85"/>
      <c r="E146" s="89" t="s">
        <v>176</v>
      </c>
      <c r="F146" s="90">
        <v>1050</v>
      </c>
      <c r="G146" s="115">
        <v>0.1</v>
      </c>
      <c r="H146" s="112">
        <f t="shared" si="52"/>
        <v>1155</v>
      </c>
      <c r="I146" s="116" t="s">
        <v>61</v>
      </c>
      <c r="J146" s="117" t="s">
        <v>46</v>
      </c>
      <c r="K146" s="117" t="s">
        <v>46</v>
      </c>
      <c r="L146" s="118">
        <v>0</v>
      </c>
      <c r="M146" s="101">
        <v>0</v>
      </c>
      <c r="N146" s="101">
        <v>0</v>
      </c>
      <c r="O146" s="101">
        <f t="shared" si="53"/>
        <v>0</v>
      </c>
      <c r="P146" s="101">
        <f t="shared" si="54"/>
        <v>0</v>
      </c>
      <c r="Q146" s="102">
        <f t="shared" si="55"/>
        <v>0</v>
      </c>
      <c r="R146" s="108"/>
    </row>
    <row r="147" spans="1:18" s="83" customFormat="1" x14ac:dyDescent="0.3">
      <c r="A147" s="107">
        <f>IF(F147="","", COUNTA($F$17:F147))</f>
        <v>114</v>
      </c>
      <c r="B147" s="84"/>
      <c r="C147" s="84"/>
      <c r="D147" s="85"/>
      <c r="E147" s="89" t="s">
        <v>177</v>
      </c>
      <c r="F147" s="90">
        <v>35</v>
      </c>
      <c r="G147" s="115">
        <v>0.1</v>
      </c>
      <c r="H147" s="112">
        <f t="shared" si="52"/>
        <v>38.5</v>
      </c>
      <c r="I147" s="116" t="s">
        <v>61</v>
      </c>
      <c r="J147" s="117" t="s">
        <v>46</v>
      </c>
      <c r="K147" s="117" t="s">
        <v>46</v>
      </c>
      <c r="L147" s="118">
        <v>0</v>
      </c>
      <c r="M147" s="101">
        <v>0</v>
      </c>
      <c r="N147" s="101">
        <v>0</v>
      </c>
      <c r="O147" s="101">
        <f t="shared" si="53"/>
        <v>0</v>
      </c>
      <c r="P147" s="101">
        <f t="shared" si="54"/>
        <v>0</v>
      </c>
      <c r="Q147" s="102">
        <f t="shared" si="55"/>
        <v>0</v>
      </c>
      <c r="R147" s="108"/>
    </row>
    <row r="148" spans="1:18" s="83" customFormat="1" x14ac:dyDescent="0.3">
      <c r="A148" s="107">
        <f>IF(F148="","", COUNTA($F$17:F148))</f>
        <v>115</v>
      </c>
      <c r="B148" s="84"/>
      <c r="C148" s="84"/>
      <c r="D148" s="85"/>
      <c r="E148" s="89" t="s">
        <v>178</v>
      </c>
      <c r="F148" s="90">
        <v>130</v>
      </c>
      <c r="G148" s="115">
        <v>0.1</v>
      </c>
      <c r="H148" s="112">
        <f t="shared" si="52"/>
        <v>143</v>
      </c>
      <c r="I148" s="116" t="s">
        <v>61</v>
      </c>
      <c r="J148" s="117" t="s">
        <v>46</v>
      </c>
      <c r="K148" s="117" t="s">
        <v>46</v>
      </c>
      <c r="L148" s="118">
        <v>0</v>
      </c>
      <c r="M148" s="101">
        <v>0</v>
      </c>
      <c r="N148" s="101">
        <v>0</v>
      </c>
      <c r="O148" s="101">
        <f t="shared" si="53"/>
        <v>0</v>
      </c>
      <c r="P148" s="101">
        <f t="shared" si="54"/>
        <v>0</v>
      </c>
      <c r="Q148" s="102">
        <f t="shared" si="55"/>
        <v>0</v>
      </c>
      <c r="R148" s="108"/>
    </row>
    <row r="149" spans="1:18" s="83" customFormat="1" x14ac:dyDescent="0.3">
      <c r="A149" s="107">
        <f>IF(F149="","", COUNTA($F$17:F149))</f>
        <v>116</v>
      </c>
      <c r="B149" s="84"/>
      <c r="C149" s="84"/>
      <c r="D149" s="85"/>
      <c r="E149" s="89" t="s">
        <v>179</v>
      </c>
      <c r="F149" s="90">
        <v>245</v>
      </c>
      <c r="G149" s="115">
        <v>0.1</v>
      </c>
      <c r="H149" s="112">
        <f t="shared" si="52"/>
        <v>269.5</v>
      </c>
      <c r="I149" s="116" t="s">
        <v>61</v>
      </c>
      <c r="J149" s="117" t="s">
        <v>46</v>
      </c>
      <c r="K149" s="117" t="s">
        <v>46</v>
      </c>
      <c r="L149" s="118">
        <v>0</v>
      </c>
      <c r="M149" s="101">
        <v>0</v>
      </c>
      <c r="N149" s="101">
        <v>0</v>
      </c>
      <c r="O149" s="101">
        <f t="shared" si="53"/>
        <v>0</v>
      </c>
      <c r="P149" s="101">
        <f t="shared" si="54"/>
        <v>0</v>
      </c>
      <c r="Q149" s="102">
        <f t="shared" si="55"/>
        <v>0</v>
      </c>
      <c r="R149" s="108"/>
    </row>
    <row r="150" spans="1:18" s="83" customFormat="1" x14ac:dyDescent="0.3">
      <c r="A150" s="107">
        <f>IF(F150="","", COUNTA($F$17:F150))</f>
        <v>117</v>
      </c>
      <c r="B150" s="84"/>
      <c r="C150" s="84"/>
      <c r="D150" s="85"/>
      <c r="E150" s="89" t="s">
        <v>180</v>
      </c>
      <c r="F150" s="90">
        <v>150</v>
      </c>
      <c r="G150" s="115">
        <v>0.1</v>
      </c>
      <c r="H150" s="112">
        <f t="shared" si="52"/>
        <v>165</v>
      </c>
      <c r="I150" s="116" t="s">
        <v>61</v>
      </c>
      <c r="J150" s="117" t="s">
        <v>46</v>
      </c>
      <c r="K150" s="117" t="s">
        <v>46</v>
      </c>
      <c r="L150" s="118">
        <v>0</v>
      </c>
      <c r="M150" s="101">
        <v>0</v>
      </c>
      <c r="N150" s="101">
        <v>0</v>
      </c>
      <c r="O150" s="101">
        <f t="shared" si="53"/>
        <v>0</v>
      </c>
      <c r="P150" s="101">
        <f t="shared" si="54"/>
        <v>0</v>
      </c>
      <c r="Q150" s="102">
        <f t="shared" si="55"/>
        <v>0</v>
      </c>
      <c r="R150" s="108"/>
    </row>
    <row r="151" spans="1:18" s="83" customFormat="1" x14ac:dyDescent="0.3">
      <c r="A151" s="107">
        <f>IF(F151="","", COUNTA($F$17:F151))</f>
        <v>118</v>
      </c>
      <c r="B151" s="84"/>
      <c r="C151" s="84"/>
      <c r="D151" s="85"/>
      <c r="E151" s="89" t="s">
        <v>181</v>
      </c>
      <c r="F151" s="90">
        <v>735</v>
      </c>
      <c r="G151" s="115">
        <v>0.1</v>
      </c>
      <c r="H151" s="112">
        <f t="shared" si="52"/>
        <v>808.5</v>
      </c>
      <c r="I151" s="116" t="s">
        <v>61</v>
      </c>
      <c r="J151" s="117" t="s">
        <v>46</v>
      </c>
      <c r="K151" s="117" t="s">
        <v>46</v>
      </c>
      <c r="L151" s="118">
        <v>0</v>
      </c>
      <c r="M151" s="101">
        <v>0</v>
      </c>
      <c r="N151" s="101">
        <v>0</v>
      </c>
      <c r="O151" s="101">
        <f t="shared" si="53"/>
        <v>0</v>
      </c>
      <c r="P151" s="101">
        <f t="shared" si="54"/>
        <v>0</v>
      </c>
      <c r="Q151" s="102">
        <f t="shared" si="55"/>
        <v>0</v>
      </c>
      <c r="R151" s="108"/>
    </row>
    <row r="152" spans="1:18" s="83" customFormat="1" x14ac:dyDescent="0.3">
      <c r="A152" s="107">
        <f>IF(F152="","", COUNTA($F$17:F152))</f>
        <v>119</v>
      </c>
      <c r="B152" s="84"/>
      <c r="C152" s="84"/>
      <c r="D152" s="85"/>
      <c r="E152" s="89" t="s">
        <v>182</v>
      </c>
      <c r="F152" s="90">
        <v>1120</v>
      </c>
      <c r="G152" s="115">
        <v>0.1</v>
      </c>
      <c r="H152" s="112">
        <f t="shared" si="52"/>
        <v>1232</v>
      </c>
      <c r="I152" s="116" t="s">
        <v>61</v>
      </c>
      <c r="J152" s="117" t="s">
        <v>46</v>
      </c>
      <c r="K152" s="117" t="s">
        <v>46</v>
      </c>
      <c r="L152" s="118">
        <v>0</v>
      </c>
      <c r="M152" s="101">
        <v>0</v>
      </c>
      <c r="N152" s="101">
        <v>0</v>
      </c>
      <c r="O152" s="101">
        <f t="shared" si="53"/>
        <v>0</v>
      </c>
      <c r="P152" s="101">
        <f t="shared" si="54"/>
        <v>0</v>
      </c>
      <c r="Q152" s="102">
        <f t="shared" si="55"/>
        <v>0</v>
      </c>
      <c r="R152" s="108"/>
    </row>
    <row r="153" spans="1:18" s="83" customFormat="1" x14ac:dyDescent="0.3">
      <c r="A153" s="107">
        <f>IF(F153="","", COUNTA($F$17:F153))</f>
        <v>120</v>
      </c>
      <c r="B153" s="84"/>
      <c r="C153" s="84"/>
      <c r="D153" s="85"/>
      <c r="E153" s="89" t="s">
        <v>183</v>
      </c>
      <c r="F153" s="90">
        <v>315</v>
      </c>
      <c r="G153" s="115">
        <v>0.1</v>
      </c>
      <c r="H153" s="112">
        <f t="shared" si="52"/>
        <v>346.5</v>
      </c>
      <c r="I153" s="116" t="s">
        <v>61</v>
      </c>
      <c r="J153" s="117" t="s">
        <v>46</v>
      </c>
      <c r="K153" s="117" t="s">
        <v>46</v>
      </c>
      <c r="L153" s="118">
        <v>0</v>
      </c>
      <c r="M153" s="101">
        <v>0</v>
      </c>
      <c r="N153" s="101">
        <v>0</v>
      </c>
      <c r="O153" s="101">
        <f t="shared" si="53"/>
        <v>0</v>
      </c>
      <c r="P153" s="101">
        <f t="shared" si="54"/>
        <v>0</v>
      </c>
      <c r="Q153" s="102">
        <f t="shared" si="55"/>
        <v>0</v>
      </c>
      <c r="R153" s="108"/>
    </row>
    <row r="154" spans="1:18" s="83" customFormat="1" x14ac:dyDescent="0.3">
      <c r="A154" s="86"/>
      <c r="B154" s="84"/>
      <c r="C154" s="84"/>
      <c r="D154" s="85"/>
      <c r="E154" s="114" t="s">
        <v>184</v>
      </c>
      <c r="F154" s="103"/>
      <c r="G154" s="103"/>
      <c r="H154" s="113"/>
      <c r="I154" s="103"/>
      <c r="J154" s="103"/>
      <c r="K154" s="104"/>
      <c r="L154" s="103"/>
      <c r="M154" s="104"/>
      <c r="N154" s="104"/>
      <c r="O154" s="104"/>
      <c r="P154" s="104"/>
      <c r="Q154" s="105"/>
      <c r="R154" s="109"/>
    </row>
    <row r="155" spans="1:18" s="83" customFormat="1" x14ac:dyDescent="0.3">
      <c r="A155" s="107">
        <f>IF(F155="","", COUNTA($F$17:F155))</f>
        <v>121</v>
      </c>
      <c r="B155" s="84"/>
      <c r="C155" s="84"/>
      <c r="D155" s="85"/>
      <c r="E155" s="89" t="s">
        <v>185</v>
      </c>
      <c r="F155" s="90">
        <v>1</v>
      </c>
      <c r="G155" s="88">
        <v>0</v>
      </c>
      <c r="H155" s="112">
        <f t="shared" ref="H155:H161" si="56">F155+G155*F155</f>
        <v>1</v>
      </c>
      <c r="I155" s="111" t="s">
        <v>60</v>
      </c>
      <c r="J155" s="117" t="s">
        <v>46</v>
      </c>
      <c r="K155" s="117" t="s">
        <v>46</v>
      </c>
      <c r="L155" s="118">
        <v>0</v>
      </c>
      <c r="M155" s="101">
        <v>0</v>
      </c>
      <c r="N155" s="101">
        <v>0</v>
      </c>
      <c r="O155" s="101">
        <f t="shared" ref="O155:O161" si="57">H155*M155</f>
        <v>0</v>
      </c>
      <c r="P155" s="101">
        <f t="shared" ref="P155:P161" si="58">H155*N155</f>
        <v>0</v>
      </c>
      <c r="Q155" s="102">
        <f t="shared" ref="Q155:Q162" si="59">O155+P155</f>
        <v>0</v>
      </c>
      <c r="R155" s="108"/>
    </row>
    <row r="156" spans="1:18" s="83" customFormat="1" x14ac:dyDescent="0.3">
      <c r="A156" s="107">
        <f>IF(F156="","", COUNTA($F$17:F156))</f>
        <v>122</v>
      </c>
      <c r="B156" s="84"/>
      <c r="C156" s="84"/>
      <c r="D156" s="85"/>
      <c r="E156" s="89" t="s">
        <v>186</v>
      </c>
      <c r="F156" s="90">
        <v>15</v>
      </c>
      <c r="G156" s="88">
        <v>0</v>
      </c>
      <c r="H156" s="112">
        <f t="shared" si="56"/>
        <v>15</v>
      </c>
      <c r="I156" s="111" t="s">
        <v>60</v>
      </c>
      <c r="J156" s="117" t="s">
        <v>46</v>
      </c>
      <c r="K156" s="117" t="s">
        <v>46</v>
      </c>
      <c r="L156" s="118">
        <v>0</v>
      </c>
      <c r="M156" s="101">
        <v>0</v>
      </c>
      <c r="N156" s="101">
        <v>0</v>
      </c>
      <c r="O156" s="101">
        <f t="shared" si="57"/>
        <v>0</v>
      </c>
      <c r="P156" s="101">
        <f t="shared" si="58"/>
        <v>0</v>
      </c>
      <c r="Q156" s="102">
        <f t="shared" si="59"/>
        <v>0</v>
      </c>
      <c r="R156" s="108"/>
    </row>
    <row r="157" spans="1:18" s="83" customFormat="1" x14ac:dyDescent="0.3">
      <c r="A157" s="107">
        <f>IF(F157="","", COUNTA($F$17:F157))</f>
        <v>123</v>
      </c>
      <c r="B157" s="84"/>
      <c r="C157" s="84"/>
      <c r="D157" s="85"/>
      <c r="E157" s="89" t="s">
        <v>187</v>
      </c>
      <c r="F157" s="90">
        <v>4</v>
      </c>
      <c r="G157" s="88">
        <v>0</v>
      </c>
      <c r="H157" s="112">
        <f t="shared" si="56"/>
        <v>4</v>
      </c>
      <c r="I157" s="111" t="s">
        <v>60</v>
      </c>
      <c r="J157" s="117" t="s">
        <v>46</v>
      </c>
      <c r="K157" s="117" t="s">
        <v>46</v>
      </c>
      <c r="L157" s="118">
        <v>0</v>
      </c>
      <c r="M157" s="101">
        <v>0</v>
      </c>
      <c r="N157" s="101">
        <v>0</v>
      </c>
      <c r="O157" s="101">
        <f t="shared" si="57"/>
        <v>0</v>
      </c>
      <c r="P157" s="101">
        <f t="shared" si="58"/>
        <v>0</v>
      </c>
      <c r="Q157" s="102">
        <f t="shared" si="59"/>
        <v>0</v>
      </c>
      <c r="R157" s="108"/>
    </row>
    <row r="158" spans="1:18" s="83" customFormat="1" x14ac:dyDescent="0.3">
      <c r="A158" s="107">
        <f>IF(F158="","", COUNTA($F$17:F158))</f>
        <v>124</v>
      </c>
      <c r="B158" s="84"/>
      <c r="C158" s="84"/>
      <c r="D158" s="85"/>
      <c r="E158" s="89" t="s">
        <v>188</v>
      </c>
      <c r="F158" s="90">
        <v>4</v>
      </c>
      <c r="G158" s="88">
        <v>0</v>
      </c>
      <c r="H158" s="112">
        <f t="shared" si="56"/>
        <v>4</v>
      </c>
      <c r="I158" s="111" t="s">
        <v>60</v>
      </c>
      <c r="J158" s="117" t="s">
        <v>46</v>
      </c>
      <c r="K158" s="117" t="s">
        <v>46</v>
      </c>
      <c r="L158" s="118">
        <v>0</v>
      </c>
      <c r="M158" s="101">
        <v>0</v>
      </c>
      <c r="N158" s="101">
        <v>0</v>
      </c>
      <c r="O158" s="101">
        <f t="shared" si="57"/>
        <v>0</v>
      </c>
      <c r="P158" s="101">
        <f t="shared" si="58"/>
        <v>0</v>
      </c>
      <c r="Q158" s="102">
        <f t="shared" si="59"/>
        <v>0</v>
      </c>
      <c r="R158" s="108"/>
    </row>
    <row r="159" spans="1:18" s="83" customFormat="1" x14ac:dyDescent="0.3">
      <c r="A159" s="107">
        <f>IF(F159="","", COUNTA($F$17:F159))</f>
        <v>125</v>
      </c>
      <c r="B159" s="84"/>
      <c r="C159" s="84"/>
      <c r="D159" s="85"/>
      <c r="E159" s="89" t="s">
        <v>189</v>
      </c>
      <c r="F159" s="90">
        <v>8</v>
      </c>
      <c r="G159" s="88">
        <v>0</v>
      </c>
      <c r="H159" s="112">
        <f t="shared" si="56"/>
        <v>8</v>
      </c>
      <c r="I159" s="111" t="s">
        <v>60</v>
      </c>
      <c r="J159" s="117" t="s">
        <v>46</v>
      </c>
      <c r="K159" s="117" t="s">
        <v>46</v>
      </c>
      <c r="L159" s="118">
        <v>0</v>
      </c>
      <c r="M159" s="101">
        <v>0</v>
      </c>
      <c r="N159" s="101">
        <v>0</v>
      </c>
      <c r="O159" s="101">
        <f t="shared" si="57"/>
        <v>0</v>
      </c>
      <c r="P159" s="101">
        <f t="shared" si="58"/>
        <v>0</v>
      </c>
      <c r="Q159" s="102">
        <f t="shared" si="59"/>
        <v>0</v>
      </c>
      <c r="R159" s="108"/>
    </row>
    <row r="160" spans="1:18" s="83" customFormat="1" x14ac:dyDescent="0.3">
      <c r="A160" s="107">
        <f>IF(F160="","", COUNTA($F$17:F160))</f>
        <v>126</v>
      </c>
      <c r="B160" s="84"/>
      <c r="C160" s="84"/>
      <c r="D160" s="85"/>
      <c r="E160" s="89" t="s">
        <v>190</v>
      </c>
      <c r="F160" s="90">
        <v>4</v>
      </c>
      <c r="G160" s="88">
        <v>0</v>
      </c>
      <c r="H160" s="112">
        <f t="shared" si="56"/>
        <v>4</v>
      </c>
      <c r="I160" s="111" t="s">
        <v>60</v>
      </c>
      <c r="J160" s="117" t="s">
        <v>46</v>
      </c>
      <c r="K160" s="117" t="s">
        <v>46</v>
      </c>
      <c r="L160" s="118">
        <v>0</v>
      </c>
      <c r="M160" s="101">
        <v>0</v>
      </c>
      <c r="N160" s="101">
        <v>0</v>
      </c>
      <c r="O160" s="101">
        <f t="shared" si="57"/>
        <v>0</v>
      </c>
      <c r="P160" s="101">
        <f t="shared" si="58"/>
        <v>0</v>
      </c>
      <c r="Q160" s="102">
        <f t="shared" si="59"/>
        <v>0</v>
      </c>
      <c r="R160" s="108"/>
    </row>
    <row r="161" spans="1:18" s="83" customFormat="1" x14ac:dyDescent="0.3">
      <c r="A161" s="107">
        <f>IF(F161="","", COUNTA($F$17:F161))</f>
        <v>127</v>
      </c>
      <c r="B161" s="84"/>
      <c r="C161" s="84"/>
      <c r="D161" s="85"/>
      <c r="E161" s="89" t="s">
        <v>191</v>
      </c>
      <c r="F161" s="90">
        <v>4</v>
      </c>
      <c r="G161" s="88">
        <v>0</v>
      </c>
      <c r="H161" s="112">
        <f t="shared" si="56"/>
        <v>4</v>
      </c>
      <c r="I161" s="111" t="s">
        <v>60</v>
      </c>
      <c r="J161" s="117" t="s">
        <v>46</v>
      </c>
      <c r="K161" s="117" t="s">
        <v>46</v>
      </c>
      <c r="L161" s="118">
        <v>0</v>
      </c>
      <c r="M161" s="101">
        <v>0</v>
      </c>
      <c r="N161" s="101">
        <v>0</v>
      </c>
      <c r="O161" s="101">
        <f t="shared" si="57"/>
        <v>0</v>
      </c>
      <c r="P161" s="101">
        <f t="shared" si="58"/>
        <v>0</v>
      </c>
      <c r="Q161" s="102">
        <f t="shared" si="59"/>
        <v>0</v>
      </c>
      <c r="R161" s="108"/>
    </row>
    <row r="162" spans="1:18" s="83" customFormat="1" x14ac:dyDescent="0.3">
      <c r="A162" s="107">
        <f>IF(F162="","", COUNTA($F$17:F162))</f>
        <v>128</v>
      </c>
      <c r="B162" s="84"/>
      <c r="C162" s="84"/>
      <c r="D162" s="85"/>
      <c r="E162" s="89" t="s">
        <v>192</v>
      </c>
      <c r="F162" s="92">
        <v>1248.43</v>
      </c>
      <c r="G162" s="115">
        <v>0.1</v>
      </c>
      <c r="H162" s="112">
        <f>G162*F162+F162</f>
        <v>1373.2730000000001</v>
      </c>
      <c r="I162" s="116" t="s">
        <v>61</v>
      </c>
      <c r="J162" s="117" t="s">
        <v>46</v>
      </c>
      <c r="K162" s="117" t="s">
        <v>46</v>
      </c>
      <c r="L162" s="118">
        <v>0</v>
      </c>
      <c r="M162" s="101">
        <v>0</v>
      </c>
      <c r="N162" s="101">
        <v>0</v>
      </c>
      <c r="O162" s="101">
        <f>H162*M162</f>
        <v>0</v>
      </c>
      <c r="P162" s="101">
        <f>H162*N162</f>
        <v>0</v>
      </c>
      <c r="Q162" s="102">
        <f t="shared" si="59"/>
        <v>0</v>
      </c>
      <c r="R162" s="108"/>
    </row>
    <row r="163" spans="1:18" s="83" customFormat="1" ht="46.8" x14ac:dyDescent="0.3">
      <c r="A163" s="107">
        <f>IF(F163="","", COUNTA($F$17:F163))</f>
        <v>129</v>
      </c>
      <c r="B163" s="84"/>
      <c r="C163" s="84"/>
      <c r="D163" s="85"/>
      <c r="E163" s="91" t="s">
        <v>193</v>
      </c>
      <c r="F163" s="90">
        <v>26</v>
      </c>
      <c r="G163" s="88">
        <v>0</v>
      </c>
      <c r="H163" s="112">
        <f t="shared" ref="H163:H164" si="60">F163+G163*F163</f>
        <v>26</v>
      </c>
      <c r="I163" s="111" t="s">
        <v>60</v>
      </c>
      <c r="J163" s="117" t="s">
        <v>46</v>
      </c>
      <c r="K163" s="117" t="s">
        <v>46</v>
      </c>
      <c r="L163" s="118">
        <v>0</v>
      </c>
      <c r="M163" s="101">
        <v>0</v>
      </c>
      <c r="N163" s="101">
        <v>0</v>
      </c>
      <c r="O163" s="101">
        <f t="shared" ref="O163:O164" si="61">H163*M163</f>
        <v>0</v>
      </c>
      <c r="P163" s="101">
        <f t="shared" ref="P163:P164" si="62">H163*N163</f>
        <v>0</v>
      </c>
      <c r="Q163" s="102">
        <f t="shared" ref="Q163:Q164" si="63">O163+P163</f>
        <v>0</v>
      </c>
      <c r="R163" s="108"/>
    </row>
    <row r="164" spans="1:18" s="83" customFormat="1" ht="46.8" x14ac:dyDescent="0.3">
      <c r="A164" s="107">
        <f>IF(F164="","", COUNTA($F$17:F164))</f>
        <v>130</v>
      </c>
      <c r="B164" s="84"/>
      <c r="C164" s="84"/>
      <c r="D164" s="85"/>
      <c r="E164" s="91" t="s">
        <v>194</v>
      </c>
      <c r="F164" s="90">
        <v>6</v>
      </c>
      <c r="G164" s="88">
        <v>0</v>
      </c>
      <c r="H164" s="112">
        <f t="shared" si="60"/>
        <v>6</v>
      </c>
      <c r="I164" s="111" t="s">
        <v>60</v>
      </c>
      <c r="J164" s="117" t="s">
        <v>46</v>
      </c>
      <c r="K164" s="117" t="s">
        <v>46</v>
      </c>
      <c r="L164" s="118">
        <v>0</v>
      </c>
      <c r="M164" s="101">
        <v>0</v>
      </c>
      <c r="N164" s="101">
        <v>0</v>
      </c>
      <c r="O164" s="101">
        <f t="shared" si="61"/>
        <v>0</v>
      </c>
      <c r="P164" s="101">
        <f t="shared" si="62"/>
        <v>0</v>
      </c>
      <c r="Q164" s="102">
        <f t="shared" si="63"/>
        <v>0</v>
      </c>
      <c r="R164" s="108"/>
    </row>
    <row r="165" spans="1:18" s="83" customFormat="1" x14ac:dyDescent="0.3">
      <c r="A165" s="86"/>
      <c r="B165" s="84"/>
      <c r="C165" s="84"/>
      <c r="D165" s="85"/>
      <c r="E165" s="114" t="s">
        <v>216</v>
      </c>
      <c r="F165" s="103"/>
      <c r="G165" s="103"/>
      <c r="H165" s="113"/>
      <c r="I165" s="103"/>
      <c r="J165" s="103"/>
      <c r="K165" s="104"/>
      <c r="L165" s="103"/>
      <c r="M165" s="104"/>
      <c r="N165" s="104"/>
      <c r="O165" s="104"/>
      <c r="P165" s="104"/>
      <c r="Q165" s="105"/>
      <c r="R165" s="109"/>
    </row>
    <row r="166" spans="1:18" s="83" customFormat="1" x14ac:dyDescent="0.3">
      <c r="A166" s="107">
        <f>IF(F166="","", COUNTA($F$17:F166))</f>
        <v>131</v>
      </c>
      <c r="B166" s="84"/>
      <c r="C166" s="84"/>
      <c r="D166" s="85"/>
      <c r="E166" s="89" t="s">
        <v>195</v>
      </c>
      <c r="F166" s="90">
        <v>70</v>
      </c>
      <c r="G166" s="88">
        <v>0</v>
      </c>
      <c r="H166" s="112">
        <f t="shared" ref="H166:H169" si="64">F166+G166*F166</f>
        <v>70</v>
      </c>
      <c r="I166" s="111" t="s">
        <v>60</v>
      </c>
      <c r="J166" s="117" t="s">
        <v>46</v>
      </c>
      <c r="K166" s="117" t="s">
        <v>46</v>
      </c>
      <c r="L166" s="118">
        <v>0</v>
      </c>
      <c r="M166" s="101">
        <v>0</v>
      </c>
      <c r="N166" s="101">
        <v>0</v>
      </c>
      <c r="O166" s="101">
        <f t="shared" ref="O166:O169" si="65">H166*M166</f>
        <v>0</v>
      </c>
      <c r="P166" s="101">
        <f t="shared" ref="P166:P169" si="66">H166*N166</f>
        <v>0</v>
      </c>
      <c r="Q166" s="102">
        <f t="shared" ref="Q166:Q170" si="67">O166+P166</f>
        <v>0</v>
      </c>
      <c r="R166" s="108"/>
    </row>
    <row r="167" spans="1:18" s="83" customFormat="1" ht="46.8" x14ac:dyDescent="0.3">
      <c r="A167" s="107">
        <f>IF(F167="","", COUNTA($F$17:F167))</f>
        <v>132</v>
      </c>
      <c r="B167" s="84"/>
      <c r="C167" s="84"/>
      <c r="D167" s="85"/>
      <c r="E167" s="91" t="s">
        <v>196</v>
      </c>
      <c r="F167" s="90">
        <v>8</v>
      </c>
      <c r="G167" s="88">
        <v>0</v>
      </c>
      <c r="H167" s="112">
        <f t="shared" si="64"/>
        <v>8</v>
      </c>
      <c r="I167" s="111" t="s">
        <v>60</v>
      </c>
      <c r="J167" s="117" t="s">
        <v>46</v>
      </c>
      <c r="K167" s="117" t="s">
        <v>46</v>
      </c>
      <c r="L167" s="118">
        <v>0</v>
      </c>
      <c r="M167" s="101">
        <v>0</v>
      </c>
      <c r="N167" s="101">
        <v>0</v>
      </c>
      <c r="O167" s="101">
        <f t="shared" si="65"/>
        <v>0</v>
      </c>
      <c r="P167" s="101">
        <f t="shared" si="66"/>
        <v>0</v>
      </c>
      <c r="Q167" s="102">
        <f t="shared" si="67"/>
        <v>0</v>
      </c>
      <c r="R167" s="108"/>
    </row>
    <row r="168" spans="1:18" s="83" customFormat="1" x14ac:dyDescent="0.3">
      <c r="A168" s="107">
        <f>IF(F168="","", COUNTA($F$17:F168))</f>
        <v>133</v>
      </c>
      <c r="B168" s="84"/>
      <c r="C168" s="84"/>
      <c r="D168" s="85"/>
      <c r="E168" s="89" t="s">
        <v>197</v>
      </c>
      <c r="F168" s="90">
        <v>22</v>
      </c>
      <c r="G168" s="88">
        <v>0</v>
      </c>
      <c r="H168" s="112">
        <f t="shared" si="64"/>
        <v>22</v>
      </c>
      <c r="I168" s="111" t="s">
        <v>60</v>
      </c>
      <c r="J168" s="117" t="s">
        <v>46</v>
      </c>
      <c r="K168" s="117" t="s">
        <v>46</v>
      </c>
      <c r="L168" s="118">
        <v>0</v>
      </c>
      <c r="M168" s="101">
        <v>0</v>
      </c>
      <c r="N168" s="101">
        <v>0</v>
      </c>
      <c r="O168" s="101">
        <f t="shared" si="65"/>
        <v>0</v>
      </c>
      <c r="P168" s="101">
        <f t="shared" si="66"/>
        <v>0</v>
      </c>
      <c r="Q168" s="102">
        <f t="shared" si="67"/>
        <v>0</v>
      </c>
      <c r="R168" s="108"/>
    </row>
    <row r="169" spans="1:18" s="83" customFormat="1" x14ac:dyDescent="0.3">
      <c r="A169" s="107">
        <f>IF(F169="","", COUNTA($F$17:F169))</f>
        <v>134</v>
      </c>
      <c r="B169" s="84"/>
      <c r="C169" s="84"/>
      <c r="D169" s="85"/>
      <c r="E169" s="89" t="s">
        <v>198</v>
      </c>
      <c r="F169" s="90">
        <v>3</v>
      </c>
      <c r="G169" s="88">
        <v>0</v>
      </c>
      <c r="H169" s="112">
        <f t="shared" si="64"/>
        <v>3</v>
      </c>
      <c r="I169" s="111" t="s">
        <v>60</v>
      </c>
      <c r="J169" s="117" t="s">
        <v>46</v>
      </c>
      <c r="K169" s="117" t="s">
        <v>46</v>
      </c>
      <c r="L169" s="118">
        <v>0</v>
      </c>
      <c r="M169" s="101">
        <v>0</v>
      </c>
      <c r="N169" s="101">
        <v>0</v>
      </c>
      <c r="O169" s="101">
        <f t="shared" si="65"/>
        <v>0</v>
      </c>
      <c r="P169" s="101">
        <f t="shared" si="66"/>
        <v>0</v>
      </c>
      <c r="Q169" s="102">
        <f t="shared" si="67"/>
        <v>0</v>
      </c>
      <c r="R169" s="108"/>
    </row>
    <row r="170" spans="1:18" s="83" customFormat="1" x14ac:dyDescent="0.3">
      <c r="A170" s="107">
        <f>IF(F170="","", COUNTA($F$17:F170))</f>
        <v>135</v>
      </c>
      <c r="B170" s="84"/>
      <c r="C170" s="84"/>
      <c r="D170" s="85"/>
      <c r="E170" s="89" t="s">
        <v>199</v>
      </c>
      <c r="F170" s="92">
        <v>1393</v>
      </c>
      <c r="G170" s="115">
        <v>0.1</v>
      </c>
      <c r="H170" s="112">
        <f>G170*F170+F170</f>
        <v>1532.3</v>
      </c>
      <c r="I170" s="116" t="s">
        <v>61</v>
      </c>
      <c r="J170" s="117" t="s">
        <v>46</v>
      </c>
      <c r="K170" s="117" t="s">
        <v>46</v>
      </c>
      <c r="L170" s="118">
        <v>0</v>
      </c>
      <c r="M170" s="101">
        <v>0</v>
      </c>
      <c r="N170" s="101">
        <v>0</v>
      </c>
      <c r="O170" s="101">
        <f>H170*M170</f>
        <v>0</v>
      </c>
      <c r="P170" s="101">
        <f>H170*N170</f>
        <v>0</v>
      </c>
      <c r="Q170" s="102">
        <f t="shared" si="67"/>
        <v>0</v>
      </c>
      <c r="R170" s="108"/>
    </row>
    <row r="171" spans="1:18" s="83" customFormat="1" x14ac:dyDescent="0.3">
      <c r="A171" s="107">
        <f>IF(F171="","", COUNTA($F$17:F171))</f>
        <v>136</v>
      </c>
      <c r="B171" s="84"/>
      <c r="C171" s="84"/>
      <c r="D171" s="85"/>
      <c r="E171" s="89" t="s">
        <v>200</v>
      </c>
      <c r="F171" s="90">
        <v>19</v>
      </c>
      <c r="G171" s="88">
        <v>0</v>
      </c>
      <c r="H171" s="112">
        <f>F171+G171*F171</f>
        <v>19</v>
      </c>
      <c r="I171" s="111" t="s">
        <v>60</v>
      </c>
      <c r="J171" s="117" t="s">
        <v>46</v>
      </c>
      <c r="K171" s="117" t="s">
        <v>46</v>
      </c>
      <c r="L171" s="118">
        <v>0</v>
      </c>
      <c r="M171" s="101">
        <v>0</v>
      </c>
      <c r="N171" s="101">
        <v>0</v>
      </c>
      <c r="O171" s="101">
        <f>H171*M171</f>
        <v>0</v>
      </c>
      <c r="P171" s="101">
        <f>H171*N171</f>
        <v>0</v>
      </c>
      <c r="Q171" s="102">
        <f>O171+P171</f>
        <v>0</v>
      </c>
      <c r="R171" s="108"/>
    </row>
    <row r="172" spans="1:18" s="83" customFormat="1" x14ac:dyDescent="0.3">
      <c r="A172" s="107">
        <f>IF(F172="","", COUNTA($F$17:F172))</f>
        <v>137</v>
      </c>
      <c r="B172" s="84"/>
      <c r="C172" s="84"/>
      <c r="D172" s="85"/>
      <c r="E172" s="89" t="s">
        <v>201</v>
      </c>
      <c r="F172" s="92">
        <v>2130.0700000000002</v>
      </c>
      <c r="G172" s="115">
        <v>0.1</v>
      </c>
      <c r="H172" s="112">
        <f>G172*F172+F172</f>
        <v>2343.0770000000002</v>
      </c>
      <c r="I172" s="116" t="s">
        <v>61</v>
      </c>
      <c r="J172" s="117" t="s">
        <v>46</v>
      </c>
      <c r="K172" s="117" t="s">
        <v>46</v>
      </c>
      <c r="L172" s="118">
        <v>0</v>
      </c>
      <c r="M172" s="101">
        <v>0</v>
      </c>
      <c r="N172" s="101">
        <v>0</v>
      </c>
      <c r="O172" s="101">
        <f>H172*M172</f>
        <v>0</v>
      </c>
      <c r="P172" s="101">
        <f>H172*N172</f>
        <v>0</v>
      </c>
      <c r="Q172" s="102">
        <f t="shared" ref="Q172" si="68">O172+P172</f>
        <v>0</v>
      </c>
      <c r="R172" s="108"/>
    </row>
    <row r="173" spans="1:18" s="83" customFormat="1" x14ac:dyDescent="0.3">
      <c r="A173" s="107">
        <f>IF(F173="","", COUNTA($F$17:F173))</f>
        <v>138</v>
      </c>
      <c r="B173" s="84"/>
      <c r="C173" s="84"/>
      <c r="D173" s="85"/>
      <c r="E173" s="89" t="s">
        <v>202</v>
      </c>
      <c r="F173" s="90">
        <v>19</v>
      </c>
      <c r="G173" s="88">
        <v>0</v>
      </c>
      <c r="H173" s="112">
        <f>F173+G173*F173</f>
        <v>19</v>
      </c>
      <c r="I173" s="111" t="s">
        <v>60</v>
      </c>
      <c r="J173" s="117" t="s">
        <v>46</v>
      </c>
      <c r="K173" s="117" t="s">
        <v>46</v>
      </c>
      <c r="L173" s="118">
        <v>0</v>
      </c>
      <c r="M173" s="101">
        <v>0</v>
      </c>
      <c r="N173" s="101">
        <v>0</v>
      </c>
      <c r="O173" s="101">
        <f>H173*M173</f>
        <v>0</v>
      </c>
      <c r="P173" s="101">
        <f>H173*N173</f>
        <v>0</v>
      </c>
      <c r="Q173" s="102">
        <f>O173+P173</f>
        <v>0</v>
      </c>
      <c r="R173" s="108"/>
    </row>
    <row r="174" spans="1:18" s="83" customFormat="1" x14ac:dyDescent="0.3">
      <c r="A174" s="107">
        <f>IF(F174="","", COUNTA($F$17:F174))</f>
        <v>139</v>
      </c>
      <c r="B174" s="84"/>
      <c r="C174" s="84"/>
      <c r="D174" s="85"/>
      <c r="E174" s="89" t="s">
        <v>203</v>
      </c>
      <c r="F174" s="92">
        <v>320.38</v>
      </c>
      <c r="G174" s="115">
        <v>0.1</v>
      </c>
      <c r="H174" s="112">
        <f t="shared" ref="H174:H175" si="69">G174*F174+F174</f>
        <v>352.41800000000001</v>
      </c>
      <c r="I174" s="116" t="s">
        <v>61</v>
      </c>
      <c r="J174" s="117" t="s">
        <v>46</v>
      </c>
      <c r="K174" s="117" t="s">
        <v>46</v>
      </c>
      <c r="L174" s="118">
        <v>0</v>
      </c>
      <c r="M174" s="101">
        <v>0</v>
      </c>
      <c r="N174" s="101">
        <v>0</v>
      </c>
      <c r="O174" s="101">
        <f t="shared" ref="O174:O175" si="70">H174*M174</f>
        <v>0</v>
      </c>
      <c r="P174" s="101">
        <f t="shared" ref="P174:P175" si="71">H174*N174</f>
        <v>0</v>
      </c>
      <c r="Q174" s="102">
        <f t="shared" ref="Q174:Q175" si="72">O174+P174</f>
        <v>0</v>
      </c>
      <c r="R174" s="108"/>
    </row>
    <row r="175" spans="1:18" s="83" customFormat="1" x14ac:dyDescent="0.3">
      <c r="A175" s="107">
        <f>IF(F175="","", COUNTA($F$17:F175))</f>
        <v>140</v>
      </c>
      <c r="B175" s="84"/>
      <c r="C175" s="84"/>
      <c r="D175" s="85"/>
      <c r="E175" s="89" t="s">
        <v>204</v>
      </c>
      <c r="F175" s="92">
        <v>52.17</v>
      </c>
      <c r="G175" s="115">
        <v>0.1</v>
      </c>
      <c r="H175" s="112">
        <f t="shared" si="69"/>
        <v>57.387</v>
      </c>
      <c r="I175" s="116" t="s">
        <v>61</v>
      </c>
      <c r="J175" s="117" t="s">
        <v>46</v>
      </c>
      <c r="K175" s="117" t="s">
        <v>46</v>
      </c>
      <c r="L175" s="118">
        <v>0</v>
      </c>
      <c r="M175" s="101">
        <v>0</v>
      </c>
      <c r="N175" s="101">
        <v>0</v>
      </c>
      <c r="O175" s="101">
        <f t="shared" si="70"/>
        <v>0</v>
      </c>
      <c r="P175" s="101">
        <f t="shared" si="71"/>
        <v>0</v>
      </c>
      <c r="Q175" s="102">
        <f t="shared" si="72"/>
        <v>0</v>
      </c>
      <c r="R175" s="108"/>
    </row>
    <row r="176" spans="1:18" s="83" customFormat="1" x14ac:dyDescent="0.3">
      <c r="A176" s="107">
        <f>IF(F176="","", COUNTA($F$17:F176))</f>
        <v>141</v>
      </c>
      <c r="B176" s="84"/>
      <c r="C176" s="84"/>
      <c r="D176" s="85"/>
      <c r="E176" s="89" t="s">
        <v>205</v>
      </c>
      <c r="F176" s="90">
        <v>8</v>
      </c>
      <c r="G176" s="88">
        <v>0</v>
      </c>
      <c r="H176" s="112">
        <f t="shared" ref="H176:H177" si="73">F176+G176*F176</f>
        <v>8</v>
      </c>
      <c r="I176" s="111" t="s">
        <v>60</v>
      </c>
      <c r="J176" s="117" t="s">
        <v>46</v>
      </c>
      <c r="K176" s="117" t="s">
        <v>46</v>
      </c>
      <c r="L176" s="118">
        <v>0</v>
      </c>
      <c r="M176" s="101">
        <v>0</v>
      </c>
      <c r="N176" s="101">
        <v>0</v>
      </c>
      <c r="O176" s="101">
        <f t="shared" ref="O176:O177" si="74">H176*M176</f>
        <v>0</v>
      </c>
      <c r="P176" s="101">
        <f t="shared" ref="P176:P177" si="75">H176*N176</f>
        <v>0</v>
      </c>
      <c r="Q176" s="102">
        <f t="shared" ref="Q176:Q177" si="76">O176+P176</f>
        <v>0</v>
      </c>
      <c r="R176" s="108"/>
    </row>
    <row r="177" spans="1:18" s="83" customFormat="1" x14ac:dyDescent="0.3">
      <c r="A177" s="107">
        <f>IF(F177="","", COUNTA($F$17:F177))</f>
        <v>142</v>
      </c>
      <c r="B177" s="84"/>
      <c r="C177" s="84"/>
      <c r="D177" s="85"/>
      <c r="E177" s="89" t="s">
        <v>206</v>
      </c>
      <c r="F177" s="90">
        <v>4</v>
      </c>
      <c r="G177" s="88">
        <v>0</v>
      </c>
      <c r="H177" s="112">
        <f t="shared" si="73"/>
        <v>4</v>
      </c>
      <c r="I177" s="111" t="s">
        <v>60</v>
      </c>
      <c r="J177" s="117" t="s">
        <v>46</v>
      </c>
      <c r="K177" s="117" t="s">
        <v>46</v>
      </c>
      <c r="L177" s="118">
        <v>0</v>
      </c>
      <c r="M177" s="101">
        <v>0</v>
      </c>
      <c r="N177" s="101">
        <v>0</v>
      </c>
      <c r="O177" s="101">
        <f t="shared" si="74"/>
        <v>0</v>
      </c>
      <c r="P177" s="101">
        <f t="shared" si="75"/>
        <v>0</v>
      </c>
      <c r="Q177" s="102">
        <f t="shared" si="76"/>
        <v>0</v>
      </c>
      <c r="R177" s="108"/>
    </row>
    <row r="178" spans="1:18" s="83" customFormat="1" x14ac:dyDescent="0.3">
      <c r="A178" s="86"/>
      <c r="B178" s="84"/>
      <c r="C178" s="84"/>
      <c r="D178" s="85"/>
      <c r="E178" s="114" t="s">
        <v>217</v>
      </c>
      <c r="F178" s="103"/>
      <c r="G178" s="103"/>
      <c r="H178" s="113"/>
      <c r="I178" s="103"/>
      <c r="J178" s="103"/>
      <c r="K178" s="104"/>
      <c r="L178" s="103"/>
      <c r="M178" s="104"/>
      <c r="N178" s="104"/>
      <c r="O178" s="104"/>
      <c r="P178" s="104"/>
      <c r="Q178" s="105"/>
      <c r="R178" s="109"/>
    </row>
    <row r="179" spans="1:18" s="83" customFormat="1" x14ac:dyDescent="0.3">
      <c r="A179" s="107">
        <f>IF(F179="","", COUNTA($F$17:F179))</f>
        <v>143</v>
      </c>
      <c r="B179" s="84"/>
      <c r="C179" s="84"/>
      <c r="D179" s="85"/>
      <c r="E179" s="89" t="s">
        <v>207</v>
      </c>
      <c r="F179" s="90">
        <v>64</v>
      </c>
      <c r="G179" s="88">
        <v>0</v>
      </c>
      <c r="H179" s="112">
        <f>F179+G179*F179</f>
        <v>64</v>
      </c>
      <c r="I179" s="111" t="s">
        <v>60</v>
      </c>
      <c r="J179" s="117" t="s">
        <v>46</v>
      </c>
      <c r="K179" s="117" t="s">
        <v>46</v>
      </c>
      <c r="L179" s="118">
        <v>0</v>
      </c>
      <c r="M179" s="101">
        <v>0</v>
      </c>
      <c r="N179" s="101">
        <v>0</v>
      </c>
      <c r="O179" s="101">
        <f>H179*M179</f>
        <v>0</v>
      </c>
      <c r="P179" s="101">
        <f>H179*N179</f>
        <v>0</v>
      </c>
      <c r="Q179" s="102">
        <f>O179+P179</f>
        <v>0</v>
      </c>
      <c r="R179" s="108"/>
    </row>
    <row r="180" spans="1:18" s="83" customFormat="1" x14ac:dyDescent="0.3">
      <c r="A180" s="107">
        <f>IF(F180="","", COUNTA($F$17:F180))</f>
        <v>144</v>
      </c>
      <c r="B180" s="84"/>
      <c r="C180" s="84"/>
      <c r="D180" s="85"/>
      <c r="E180" s="89" t="s">
        <v>208</v>
      </c>
      <c r="F180" s="92">
        <v>1478</v>
      </c>
      <c r="G180" s="115">
        <v>0.1</v>
      </c>
      <c r="H180" s="112">
        <f>G180*F180+F180</f>
        <v>1625.8</v>
      </c>
      <c r="I180" s="116" t="s">
        <v>61</v>
      </c>
      <c r="J180" s="117" t="s">
        <v>46</v>
      </c>
      <c r="K180" s="117" t="s">
        <v>46</v>
      </c>
      <c r="L180" s="118">
        <v>0</v>
      </c>
      <c r="M180" s="101">
        <v>0</v>
      </c>
      <c r="N180" s="101">
        <v>0</v>
      </c>
      <c r="O180" s="101">
        <f>H180*M180</f>
        <v>0</v>
      </c>
      <c r="P180" s="101">
        <f>H180*N180</f>
        <v>0</v>
      </c>
      <c r="Q180" s="102">
        <f t="shared" ref="Q180" si="77">O180+P180</f>
        <v>0</v>
      </c>
      <c r="R180" s="108"/>
    </row>
    <row r="181" spans="1:18" s="83" customFormat="1" x14ac:dyDescent="0.3">
      <c r="A181" s="107">
        <f>IF(F181="","", COUNTA($F$17:F181))</f>
        <v>145</v>
      </c>
      <c r="B181" s="84"/>
      <c r="C181" s="84"/>
      <c r="D181" s="85"/>
      <c r="E181" s="89" t="s">
        <v>209</v>
      </c>
      <c r="F181" s="90">
        <v>23</v>
      </c>
      <c r="G181" s="88">
        <v>0</v>
      </c>
      <c r="H181" s="112">
        <f t="shared" ref="H181:H187" si="78">F181+G181*F181</f>
        <v>23</v>
      </c>
      <c r="I181" s="111" t="s">
        <v>60</v>
      </c>
      <c r="J181" s="117" t="s">
        <v>46</v>
      </c>
      <c r="K181" s="117" t="s">
        <v>46</v>
      </c>
      <c r="L181" s="118">
        <v>0</v>
      </c>
      <c r="M181" s="101">
        <v>0</v>
      </c>
      <c r="N181" s="101">
        <v>0</v>
      </c>
      <c r="O181" s="101">
        <f t="shared" ref="O181:O187" si="79">H181*M181</f>
        <v>0</v>
      </c>
      <c r="P181" s="101">
        <f t="shared" ref="P181:P187" si="80">H181*N181</f>
        <v>0</v>
      </c>
      <c r="Q181" s="102">
        <f t="shared" ref="Q181:Q187" si="81">O181+P181</f>
        <v>0</v>
      </c>
      <c r="R181" s="108"/>
    </row>
    <row r="182" spans="1:18" s="83" customFormat="1" x14ac:dyDescent="0.3">
      <c r="A182" s="107">
        <f>IF(F182="","", COUNTA($F$17:F182))</f>
        <v>146</v>
      </c>
      <c r="B182" s="84"/>
      <c r="C182" s="84"/>
      <c r="D182" s="85"/>
      <c r="E182" s="89" t="s">
        <v>210</v>
      </c>
      <c r="F182" s="90">
        <v>2</v>
      </c>
      <c r="G182" s="88">
        <v>0</v>
      </c>
      <c r="H182" s="112">
        <f t="shared" si="78"/>
        <v>2</v>
      </c>
      <c r="I182" s="111" t="s">
        <v>60</v>
      </c>
      <c r="J182" s="117" t="s">
        <v>46</v>
      </c>
      <c r="K182" s="117" t="s">
        <v>46</v>
      </c>
      <c r="L182" s="118">
        <v>0</v>
      </c>
      <c r="M182" s="101">
        <v>0</v>
      </c>
      <c r="N182" s="101">
        <v>0</v>
      </c>
      <c r="O182" s="101">
        <f t="shared" si="79"/>
        <v>0</v>
      </c>
      <c r="P182" s="101">
        <f t="shared" si="80"/>
        <v>0</v>
      </c>
      <c r="Q182" s="102">
        <f t="shared" si="81"/>
        <v>0</v>
      </c>
      <c r="R182" s="108"/>
    </row>
    <row r="183" spans="1:18" s="83" customFormat="1" x14ac:dyDescent="0.3">
      <c r="A183" s="107">
        <f>IF(F183="","", COUNTA($F$17:F183))</f>
        <v>147</v>
      </c>
      <c r="B183" s="84"/>
      <c r="C183" s="84"/>
      <c r="D183" s="85"/>
      <c r="E183" s="89" t="s">
        <v>211</v>
      </c>
      <c r="F183" s="90">
        <v>3</v>
      </c>
      <c r="G183" s="88">
        <v>0</v>
      </c>
      <c r="H183" s="112">
        <f t="shared" si="78"/>
        <v>3</v>
      </c>
      <c r="I183" s="111" t="s">
        <v>60</v>
      </c>
      <c r="J183" s="117" t="s">
        <v>46</v>
      </c>
      <c r="K183" s="117" t="s">
        <v>46</v>
      </c>
      <c r="L183" s="118">
        <v>0</v>
      </c>
      <c r="M183" s="101">
        <v>0</v>
      </c>
      <c r="N183" s="101">
        <v>0</v>
      </c>
      <c r="O183" s="101">
        <f t="shared" si="79"/>
        <v>0</v>
      </c>
      <c r="P183" s="101">
        <f t="shared" si="80"/>
        <v>0</v>
      </c>
      <c r="Q183" s="102">
        <f t="shared" si="81"/>
        <v>0</v>
      </c>
      <c r="R183" s="108"/>
    </row>
    <row r="184" spans="1:18" s="83" customFormat="1" x14ac:dyDescent="0.3">
      <c r="A184" s="107">
        <f>IF(F184="","", COUNTA($F$17:F184))</f>
        <v>148</v>
      </c>
      <c r="B184" s="84"/>
      <c r="C184" s="84"/>
      <c r="D184" s="85"/>
      <c r="E184" s="89" t="s">
        <v>212</v>
      </c>
      <c r="F184" s="90">
        <v>1</v>
      </c>
      <c r="G184" s="88">
        <v>0</v>
      </c>
      <c r="H184" s="112">
        <f t="shared" si="78"/>
        <v>1</v>
      </c>
      <c r="I184" s="111" t="s">
        <v>60</v>
      </c>
      <c r="J184" s="117" t="s">
        <v>46</v>
      </c>
      <c r="K184" s="117" t="s">
        <v>46</v>
      </c>
      <c r="L184" s="118">
        <v>0</v>
      </c>
      <c r="M184" s="101">
        <v>0</v>
      </c>
      <c r="N184" s="101">
        <v>0</v>
      </c>
      <c r="O184" s="101">
        <f t="shared" si="79"/>
        <v>0</v>
      </c>
      <c r="P184" s="101">
        <f t="shared" si="80"/>
        <v>0</v>
      </c>
      <c r="Q184" s="102">
        <f t="shared" si="81"/>
        <v>0</v>
      </c>
      <c r="R184" s="108"/>
    </row>
    <row r="185" spans="1:18" s="83" customFormat="1" x14ac:dyDescent="0.3">
      <c r="A185" s="107">
        <f>IF(F185="","", COUNTA($F$17:F185))</f>
        <v>149</v>
      </c>
      <c r="B185" s="84"/>
      <c r="C185" s="84"/>
      <c r="D185" s="85"/>
      <c r="E185" s="89" t="s">
        <v>213</v>
      </c>
      <c r="F185" s="90">
        <v>21</v>
      </c>
      <c r="G185" s="88">
        <v>0</v>
      </c>
      <c r="H185" s="112">
        <f t="shared" si="78"/>
        <v>21</v>
      </c>
      <c r="I185" s="111" t="s">
        <v>60</v>
      </c>
      <c r="J185" s="117" t="s">
        <v>46</v>
      </c>
      <c r="K185" s="117" t="s">
        <v>46</v>
      </c>
      <c r="L185" s="118">
        <v>0</v>
      </c>
      <c r="M185" s="101">
        <v>0</v>
      </c>
      <c r="N185" s="101">
        <v>0</v>
      </c>
      <c r="O185" s="101">
        <f t="shared" si="79"/>
        <v>0</v>
      </c>
      <c r="P185" s="101">
        <f t="shared" si="80"/>
        <v>0</v>
      </c>
      <c r="Q185" s="102">
        <f t="shared" si="81"/>
        <v>0</v>
      </c>
      <c r="R185" s="108"/>
    </row>
    <row r="186" spans="1:18" s="83" customFormat="1" x14ac:dyDescent="0.3">
      <c r="A186" s="107">
        <f>IF(F186="","", COUNTA($F$17:F186))</f>
        <v>150</v>
      </c>
      <c r="B186" s="84"/>
      <c r="C186" s="84"/>
      <c r="D186" s="85"/>
      <c r="E186" s="89" t="s">
        <v>214</v>
      </c>
      <c r="F186" s="90">
        <v>23</v>
      </c>
      <c r="G186" s="88">
        <v>0</v>
      </c>
      <c r="H186" s="112">
        <f t="shared" si="78"/>
        <v>23</v>
      </c>
      <c r="I186" s="111" t="s">
        <v>60</v>
      </c>
      <c r="J186" s="117" t="s">
        <v>46</v>
      </c>
      <c r="K186" s="117" t="s">
        <v>46</v>
      </c>
      <c r="L186" s="118">
        <v>0</v>
      </c>
      <c r="M186" s="101">
        <v>0</v>
      </c>
      <c r="N186" s="101">
        <v>0</v>
      </c>
      <c r="O186" s="101">
        <f t="shared" si="79"/>
        <v>0</v>
      </c>
      <c r="P186" s="101">
        <f t="shared" si="80"/>
        <v>0</v>
      </c>
      <c r="Q186" s="102">
        <f t="shared" si="81"/>
        <v>0</v>
      </c>
      <c r="R186" s="108"/>
    </row>
    <row r="187" spans="1:18" s="83" customFormat="1" x14ac:dyDescent="0.3">
      <c r="A187" s="107">
        <f>IF(F187="","", COUNTA($F$17:F187))</f>
        <v>151</v>
      </c>
      <c r="B187" s="84"/>
      <c r="C187" s="84"/>
      <c r="D187" s="85"/>
      <c r="E187" s="89" t="s">
        <v>215</v>
      </c>
      <c r="F187" s="90">
        <v>12</v>
      </c>
      <c r="G187" s="88">
        <v>0</v>
      </c>
      <c r="H187" s="112">
        <f t="shared" si="78"/>
        <v>12</v>
      </c>
      <c r="I187" s="111" t="s">
        <v>60</v>
      </c>
      <c r="J187" s="117" t="s">
        <v>46</v>
      </c>
      <c r="K187" s="117" t="s">
        <v>46</v>
      </c>
      <c r="L187" s="118">
        <v>0</v>
      </c>
      <c r="M187" s="101">
        <v>0</v>
      </c>
      <c r="N187" s="101">
        <v>0</v>
      </c>
      <c r="O187" s="101">
        <f t="shared" si="79"/>
        <v>0</v>
      </c>
      <c r="P187" s="101">
        <f t="shared" si="80"/>
        <v>0</v>
      </c>
      <c r="Q187" s="102">
        <f t="shared" si="81"/>
        <v>0</v>
      </c>
      <c r="R187" s="108"/>
    </row>
    <row r="188" spans="1:18" x14ac:dyDescent="0.3">
      <c r="A188" s="61" t="str">
        <f>IF(F188="","", COUNTA($F$17:F188))</f>
        <v/>
      </c>
      <c r="B188" s="27"/>
      <c r="C188" s="27"/>
      <c r="D188" s="28"/>
      <c r="E188" s="78"/>
      <c r="F188" s="79"/>
      <c r="G188" s="79"/>
      <c r="H188" s="80"/>
      <c r="I188" s="79"/>
      <c r="J188" s="10"/>
      <c r="K188" s="101"/>
      <c r="L188" s="10"/>
      <c r="M188" s="12"/>
      <c r="N188" s="12"/>
      <c r="O188" s="12"/>
      <c r="P188" s="12"/>
      <c r="Q188" s="13"/>
      <c r="R188" s="66"/>
    </row>
    <row r="189" spans="1:18" ht="17.399999999999999" x14ac:dyDescent="0.3">
      <c r="A189" s="61" t="str">
        <f>IF(F189="","", COUNTA($F$17:F189))</f>
        <v/>
      </c>
      <c r="B189" s="14"/>
      <c r="C189" s="14"/>
      <c r="D189" s="15"/>
      <c r="E189" s="129" t="s">
        <v>18</v>
      </c>
      <c r="F189" s="76"/>
      <c r="G189" s="76"/>
      <c r="H189" s="81"/>
      <c r="I189" s="76"/>
      <c r="J189" s="16"/>
      <c r="K189" s="129">
        <f>SUM(K30:K188)</f>
        <v>0</v>
      </c>
      <c r="L189" s="125"/>
      <c r="M189" s="126"/>
      <c r="N189" s="126"/>
      <c r="O189" s="130">
        <f>SUM(O30:O188)</f>
        <v>0</v>
      </c>
      <c r="P189" s="130">
        <f>SUM(P30:P188)</f>
        <v>0</v>
      </c>
      <c r="Q189" s="127"/>
      <c r="R189" s="130">
        <f>SUM(Q30:Q188)</f>
        <v>0</v>
      </c>
    </row>
    <row r="190" spans="1:18" x14ac:dyDescent="0.3">
      <c r="A190" s="61" t="str">
        <f>IF(F190="","", COUNTA($F$17:F190))</f>
        <v/>
      </c>
      <c r="B190" s="20"/>
      <c r="C190" s="20"/>
      <c r="D190" s="21"/>
      <c r="E190" s="73"/>
      <c r="F190" s="77"/>
      <c r="G190" s="77"/>
      <c r="H190" s="82"/>
      <c r="I190" s="77"/>
      <c r="J190" s="23"/>
      <c r="K190" s="104"/>
      <c r="L190" s="23"/>
      <c r="M190" s="25"/>
      <c r="N190" s="25"/>
      <c r="O190" s="25"/>
      <c r="P190" s="25"/>
      <c r="Q190" s="26"/>
      <c r="R190" s="65"/>
    </row>
    <row r="191" spans="1:18" ht="17.399999999999999" x14ac:dyDescent="0.3">
      <c r="A191" s="2" t="str">
        <f>IF(F191="","", COUNTA($F$17:F191))</f>
        <v/>
      </c>
      <c r="B191" s="2"/>
      <c r="C191" s="2"/>
      <c r="D191" s="3">
        <v>270000</v>
      </c>
      <c r="E191" s="74" t="s">
        <v>43</v>
      </c>
      <c r="F191" s="74"/>
      <c r="G191" s="74"/>
      <c r="H191" s="74"/>
      <c r="I191" s="75"/>
      <c r="J191" s="5"/>
      <c r="K191" s="100"/>
      <c r="L191" s="5"/>
      <c r="M191" s="5"/>
      <c r="N191" s="5"/>
      <c r="O191" s="5"/>
      <c r="P191" s="5"/>
      <c r="Q191" s="6"/>
      <c r="R191" s="60"/>
    </row>
    <row r="192" spans="1:18" x14ac:dyDescent="0.3">
      <c r="A192" s="61" t="str">
        <f>IF(F192="","", COUNTA($F$17:F192))</f>
        <v/>
      </c>
      <c r="B192" s="27"/>
      <c r="C192" s="27"/>
      <c r="D192" s="28"/>
      <c r="E192" s="114" t="s">
        <v>218</v>
      </c>
      <c r="F192" s="103"/>
      <c r="G192" s="103"/>
      <c r="H192" s="113"/>
      <c r="I192" s="103"/>
      <c r="J192" s="103"/>
      <c r="K192" s="104"/>
      <c r="L192" s="103"/>
      <c r="M192" s="104"/>
      <c r="N192" s="104"/>
      <c r="O192" s="104"/>
      <c r="P192" s="104"/>
      <c r="Q192" s="105"/>
      <c r="R192" s="109"/>
    </row>
    <row r="193" spans="1:18" x14ac:dyDescent="0.3">
      <c r="A193" s="107">
        <f>IF(F193="","", COUNTA($F$17:F193))</f>
        <v>152</v>
      </c>
      <c r="B193" s="27"/>
      <c r="C193" s="27"/>
      <c r="D193" s="28"/>
      <c r="E193" s="89" t="s">
        <v>219</v>
      </c>
      <c r="F193" s="90">
        <v>80</v>
      </c>
      <c r="G193" s="88">
        <v>0</v>
      </c>
      <c r="H193" s="112">
        <f t="shared" ref="H193:H196" si="82">F193+G193*F193</f>
        <v>80</v>
      </c>
      <c r="I193" s="111" t="s">
        <v>60</v>
      </c>
      <c r="J193" s="117" t="s">
        <v>46</v>
      </c>
      <c r="K193" s="117" t="s">
        <v>46</v>
      </c>
      <c r="L193" s="118">
        <v>0</v>
      </c>
      <c r="M193" s="101">
        <v>0</v>
      </c>
      <c r="N193" s="101">
        <v>0</v>
      </c>
      <c r="O193" s="101">
        <f t="shared" ref="O193:O196" si="83">H193*M193</f>
        <v>0</v>
      </c>
      <c r="P193" s="101">
        <f t="shared" ref="P193:P196" si="84">H193*N193</f>
        <v>0</v>
      </c>
      <c r="Q193" s="102">
        <f t="shared" ref="Q193:Q197" si="85">O193+P193</f>
        <v>0</v>
      </c>
      <c r="R193" s="108"/>
    </row>
    <row r="194" spans="1:18" x14ac:dyDescent="0.3">
      <c r="A194" s="107">
        <f>IF(F194="","", COUNTA($F$17:F194))</f>
        <v>153</v>
      </c>
      <c r="B194" s="27"/>
      <c r="C194" s="27"/>
      <c r="D194" s="28"/>
      <c r="E194" s="89" t="s">
        <v>220</v>
      </c>
      <c r="F194" s="90">
        <v>87</v>
      </c>
      <c r="G194" s="88">
        <v>0</v>
      </c>
      <c r="H194" s="112">
        <f t="shared" si="82"/>
        <v>87</v>
      </c>
      <c r="I194" s="111" t="s">
        <v>60</v>
      </c>
      <c r="J194" s="117" t="s">
        <v>46</v>
      </c>
      <c r="K194" s="117" t="s">
        <v>46</v>
      </c>
      <c r="L194" s="118">
        <v>0</v>
      </c>
      <c r="M194" s="101">
        <v>0</v>
      </c>
      <c r="N194" s="101">
        <v>0</v>
      </c>
      <c r="O194" s="101">
        <f t="shared" si="83"/>
        <v>0</v>
      </c>
      <c r="P194" s="101">
        <f t="shared" si="84"/>
        <v>0</v>
      </c>
      <c r="Q194" s="102">
        <f t="shared" si="85"/>
        <v>0</v>
      </c>
      <c r="R194" s="108"/>
    </row>
    <row r="195" spans="1:18" x14ac:dyDescent="0.3">
      <c r="A195" s="107">
        <f>IF(F195="","", COUNTA($F$17:F195))</f>
        <v>154</v>
      </c>
      <c r="B195" s="27"/>
      <c r="C195" s="27"/>
      <c r="D195" s="28"/>
      <c r="E195" s="89" t="s">
        <v>221</v>
      </c>
      <c r="F195" s="90">
        <v>123</v>
      </c>
      <c r="G195" s="88">
        <v>0</v>
      </c>
      <c r="H195" s="112">
        <f t="shared" si="82"/>
        <v>123</v>
      </c>
      <c r="I195" s="111" t="s">
        <v>60</v>
      </c>
      <c r="J195" s="117" t="s">
        <v>46</v>
      </c>
      <c r="K195" s="117" t="s">
        <v>46</v>
      </c>
      <c r="L195" s="118">
        <v>0</v>
      </c>
      <c r="M195" s="101">
        <v>0</v>
      </c>
      <c r="N195" s="101">
        <v>0</v>
      </c>
      <c r="O195" s="101">
        <f t="shared" si="83"/>
        <v>0</v>
      </c>
      <c r="P195" s="101">
        <f t="shared" si="84"/>
        <v>0</v>
      </c>
      <c r="Q195" s="102">
        <f t="shared" si="85"/>
        <v>0</v>
      </c>
      <c r="R195" s="108"/>
    </row>
    <row r="196" spans="1:18" s="83" customFormat="1" x14ac:dyDescent="0.3">
      <c r="A196" s="107">
        <f>IF(F196="","", COUNTA($F$17:F196))</f>
        <v>155</v>
      </c>
      <c r="B196" s="84"/>
      <c r="C196" s="84"/>
      <c r="D196" s="85"/>
      <c r="E196" s="89" t="s">
        <v>222</v>
      </c>
      <c r="F196" s="90">
        <v>1</v>
      </c>
      <c r="G196" s="88">
        <v>0</v>
      </c>
      <c r="H196" s="112">
        <f t="shared" si="82"/>
        <v>1</v>
      </c>
      <c r="I196" s="111" t="s">
        <v>60</v>
      </c>
      <c r="J196" s="117" t="s">
        <v>46</v>
      </c>
      <c r="K196" s="117" t="s">
        <v>46</v>
      </c>
      <c r="L196" s="118">
        <v>0</v>
      </c>
      <c r="M196" s="101">
        <v>0</v>
      </c>
      <c r="N196" s="101">
        <v>0</v>
      </c>
      <c r="O196" s="101">
        <f t="shared" si="83"/>
        <v>0</v>
      </c>
      <c r="P196" s="101">
        <f t="shared" si="84"/>
        <v>0</v>
      </c>
      <c r="Q196" s="102">
        <f t="shared" si="85"/>
        <v>0</v>
      </c>
      <c r="R196" s="108"/>
    </row>
    <row r="197" spans="1:18" s="83" customFormat="1" x14ac:dyDescent="0.3">
      <c r="A197" s="107">
        <f>IF(F197="","", COUNTA($F$17:F197))</f>
        <v>156</v>
      </c>
      <c r="B197" s="84"/>
      <c r="C197" s="84"/>
      <c r="D197" s="85"/>
      <c r="E197" s="89" t="s">
        <v>223</v>
      </c>
      <c r="F197" s="90">
        <v>380</v>
      </c>
      <c r="G197" s="115">
        <v>0.1</v>
      </c>
      <c r="H197" s="112">
        <f>G197*F197+F197</f>
        <v>418</v>
      </c>
      <c r="I197" s="116" t="s">
        <v>61</v>
      </c>
      <c r="J197" s="117" t="s">
        <v>46</v>
      </c>
      <c r="K197" s="117" t="s">
        <v>46</v>
      </c>
      <c r="L197" s="118">
        <v>0</v>
      </c>
      <c r="M197" s="101">
        <v>0</v>
      </c>
      <c r="N197" s="101">
        <v>0</v>
      </c>
      <c r="O197" s="101">
        <f>H197*M197</f>
        <v>0</v>
      </c>
      <c r="P197" s="101">
        <f>H197*N197</f>
        <v>0</v>
      </c>
      <c r="Q197" s="102">
        <f t="shared" si="85"/>
        <v>0</v>
      </c>
      <c r="R197" s="108"/>
    </row>
    <row r="198" spans="1:18" s="83" customFormat="1" x14ac:dyDescent="0.3">
      <c r="A198" s="107">
        <f>IF(F198="","", COUNTA($F$17:F198))</f>
        <v>157</v>
      </c>
      <c r="B198" s="84"/>
      <c r="C198" s="84"/>
      <c r="D198" s="85"/>
      <c r="E198" s="89" t="s">
        <v>224</v>
      </c>
      <c r="F198" s="90">
        <v>45</v>
      </c>
      <c r="G198" s="88">
        <v>0</v>
      </c>
      <c r="H198" s="112">
        <f t="shared" ref="H198:H202" si="86">F198+G198*F198</f>
        <v>45</v>
      </c>
      <c r="I198" s="111" t="s">
        <v>60</v>
      </c>
      <c r="J198" s="117" t="s">
        <v>46</v>
      </c>
      <c r="K198" s="117" t="s">
        <v>46</v>
      </c>
      <c r="L198" s="118">
        <v>0</v>
      </c>
      <c r="M198" s="101">
        <v>0</v>
      </c>
      <c r="N198" s="101">
        <v>0</v>
      </c>
      <c r="O198" s="101">
        <f t="shared" ref="O198:O202" si="87">H198*M198</f>
        <v>0</v>
      </c>
      <c r="P198" s="101">
        <f t="shared" ref="P198:P202" si="88">H198*N198</f>
        <v>0</v>
      </c>
      <c r="Q198" s="102">
        <f t="shared" ref="Q198:Q202" si="89">O198+P198</f>
        <v>0</v>
      </c>
      <c r="R198" s="108"/>
    </row>
    <row r="199" spans="1:18" s="83" customFormat="1" x14ac:dyDescent="0.3">
      <c r="A199" s="107">
        <f>IF(F199="","", COUNTA($F$17:F199))</f>
        <v>158</v>
      </c>
      <c r="B199" s="84"/>
      <c r="C199" s="84"/>
      <c r="D199" s="85"/>
      <c r="E199" s="89" t="s">
        <v>225</v>
      </c>
      <c r="F199" s="90">
        <v>41</v>
      </c>
      <c r="G199" s="88">
        <v>0</v>
      </c>
      <c r="H199" s="112">
        <f t="shared" si="86"/>
        <v>41</v>
      </c>
      <c r="I199" s="111" t="s">
        <v>60</v>
      </c>
      <c r="J199" s="117" t="s">
        <v>46</v>
      </c>
      <c r="K199" s="117" t="s">
        <v>46</v>
      </c>
      <c r="L199" s="118">
        <v>0</v>
      </c>
      <c r="M199" s="101">
        <v>0</v>
      </c>
      <c r="N199" s="101">
        <v>0</v>
      </c>
      <c r="O199" s="101">
        <f t="shared" si="87"/>
        <v>0</v>
      </c>
      <c r="P199" s="101">
        <f t="shared" si="88"/>
        <v>0</v>
      </c>
      <c r="Q199" s="102">
        <f t="shared" si="89"/>
        <v>0</v>
      </c>
      <c r="R199" s="108"/>
    </row>
    <row r="200" spans="1:18" s="83" customFormat="1" x14ac:dyDescent="0.3">
      <c r="A200" s="107">
        <f>IF(F200="","", COUNTA($F$17:F200))</f>
        <v>159</v>
      </c>
      <c r="B200" s="84"/>
      <c r="C200" s="84"/>
      <c r="D200" s="85"/>
      <c r="E200" s="89" t="s">
        <v>226</v>
      </c>
      <c r="F200" s="90">
        <v>1</v>
      </c>
      <c r="G200" s="88">
        <v>0</v>
      </c>
      <c r="H200" s="112">
        <f t="shared" si="86"/>
        <v>1</v>
      </c>
      <c r="I200" s="111" t="s">
        <v>60</v>
      </c>
      <c r="J200" s="117" t="s">
        <v>46</v>
      </c>
      <c r="K200" s="117" t="s">
        <v>46</v>
      </c>
      <c r="L200" s="118">
        <v>0</v>
      </c>
      <c r="M200" s="101">
        <v>0</v>
      </c>
      <c r="N200" s="101">
        <v>0</v>
      </c>
      <c r="O200" s="101">
        <f t="shared" si="87"/>
        <v>0</v>
      </c>
      <c r="P200" s="101">
        <f t="shared" si="88"/>
        <v>0</v>
      </c>
      <c r="Q200" s="102">
        <f t="shared" si="89"/>
        <v>0</v>
      </c>
      <c r="R200" s="108"/>
    </row>
    <row r="201" spans="1:18" s="83" customFormat="1" x14ac:dyDescent="0.3">
      <c r="A201" s="107">
        <f>IF(F201="","", COUNTA($F$17:F201))</f>
        <v>160</v>
      </c>
      <c r="B201" s="84"/>
      <c r="C201" s="84"/>
      <c r="D201" s="85"/>
      <c r="E201" s="89" t="s">
        <v>227</v>
      </c>
      <c r="F201" s="90">
        <v>314</v>
      </c>
      <c r="G201" s="88">
        <v>0</v>
      </c>
      <c r="H201" s="112">
        <f t="shared" si="86"/>
        <v>314</v>
      </c>
      <c r="I201" s="111" t="s">
        <v>60</v>
      </c>
      <c r="J201" s="117" t="s">
        <v>46</v>
      </c>
      <c r="K201" s="117" t="s">
        <v>46</v>
      </c>
      <c r="L201" s="118">
        <v>0</v>
      </c>
      <c r="M201" s="101">
        <v>0</v>
      </c>
      <c r="N201" s="101">
        <v>0</v>
      </c>
      <c r="O201" s="101">
        <f t="shared" si="87"/>
        <v>0</v>
      </c>
      <c r="P201" s="101">
        <f t="shared" si="88"/>
        <v>0</v>
      </c>
      <c r="Q201" s="102">
        <f t="shared" si="89"/>
        <v>0</v>
      </c>
      <c r="R201" s="108"/>
    </row>
    <row r="202" spans="1:18" s="83" customFormat="1" x14ac:dyDescent="0.3">
      <c r="A202" s="107">
        <f>IF(F202="","", COUNTA($F$17:F202))</f>
        <v>161</v>
      </c>
      <c r="B202" s="84"/>
      <c r="C202" s="84"/>
      <c r="D202" s="85"/>
      <c r="E202" s="89" t="s">
        <v>228</v>
      </c>
      <c r="F202" s="90">
        <v>17</v>
      </c>
      <c r="G202" s="88">
        <v>0</v>
      </c>
      <c r="H202" s="112">
        <f t="shared" si="86"/>
        <v>17</v>
      </c>
      <c r="I202" s="111" t="s">
        <v>60</v>
      </c>
      <c r="J202" s="117" t="s">
        <v>46</v>
      </c>
      <c r="K202" s="117" t="s">
        <v>46</v>
      </c>
      <c r="L202" s="118">
        <v>0</v>
      </c>
      <c r="M202" s="101">
        <v>0</v>
      </c>
      <c r="N202" s="101">
        <v>0</v>
      </c>
      <c r="O202" s="101">
        <f t="shared" si="87"/>
        <v>0</v>
      </c>
      <c r="P202" s="101">
        <f t="shared" si="88"/>
        <v>0</v>
      </c>
      <c r="Q202" s="102">
        <f t="shared" si="89"/>
        <v>0</v>
      </c>
      <c r="R202" s="108"/>
    </row>
    <row r="203" spans="1:18" s="83" customFormat="1" x14ac:dyDescent="0.3">
      <c r="A203" s="86"/>
      <c r="B203" s="84"/>
      <c r="C203" s="84"/>
      <c r="D203" s="85"/>
      <c r="E203" s="114" t="s">
        <v>229</v>
      </c>
      <c r="F203" s="103"/>
      <c r="G203" s="103"/>
      <c r="H203" s="113"/>
      <c r="I203" s="103"/>
      <c r="J203" s="103"/>
      <c r="K203" s="104"/>
      <c r="L203" s="103"/>
      <c r="M203" s="104"/>
      <c r="N203" s="104"/>
      <c r="O203" s="104"/>
      <c r="P203" s="104"/>
      <c r="Q203" s="105"/>
      <c r="R203" s="109"/>
    </row>
    <row r="204" spans="1:18" s="83" customFormat="1" ht="31.2" x14ac:dyDescent="0.3">
      <c r="A204" s="107">
        <f>IF(F204="","", COUNTA($F$17:F204))</f>
        <v>162</v>
      </c>
      <c r="B204" s="84"/>
      <c r="C204" s="84"/>
      <c r="D204" s="85"/>
      <c r="E204" s="91" t="s">
        <v>230</v>
      </c>
      <c r="F204" s="90">
        <v>10</v>
      </c>
      <c r="G204" s="88">
        <v>0</v>
      </c>
      <c r="H204" s="112">
        <f t="shared" ref="H204:H206" si="90">F204+G204*F204</f>
        <v>10</v>
      </c>
      <c r="I204" s="111" t="s">
        <v>60</v>
      </c>
      <c r="J204" s="117" t="s">
        <v>46</v>
      </c>
      <c r="K204" s="117" t="s">
        <v>46</v>
      </c>
      <c r="L204" s="118">
        <v>0</v>
      </c>
      <c r="M204" s="101">
        <v>0</v>
      </c>
      <c r="N204" s="101">
        <v>0</v>
      </c>
      <c r="O204" s="101">
        <f t="shared" ref="O204:O206" si="91">H204*M204</f>
        <v>0</v>
      </c>
      <c r="P204" s="101">
        <f t="shared" ref="P204:P206" si="92">H204*N204</f>
        <v>0</v>
      </c>
      <c r="Q204" s="102">
        <f t="shared" ref="Q204:Q207" si="93">O204+P204</f>
        <v>0</v>
      </c>
      <c r="R204" s="108"/>
    </row>
    <row r="205" spans="1:18" s="83" customFormat="1" ht="31.2" x14ac:dyDescent="0.3">
      <c r="A205" s="107">
        <f>IF(F205="","", COUNTA($F$17:F205))</f>
        <v>163</v>
      </c>
      <c r="B205" s="84"/>
      <c r="C205" s="84"/>
      <c r="D205" s="85"/>
      <c r="E205" s="91" t="s">
        <v>231</v>
      </c>
      <c r="F205" s="90">
        <v>11</v>
      </c>
      <c r="G205" s="88">
        <v>0</v>
      </c>
      <c r="H205" s="112">
        <f t="shared" si="90"/>
        <v>11</v>
      </c>
      <c r="I205" s="111" t="s">
        <v>60</v>
      </c>
      <c r="J205" s="117" t="s">
        <v>46</v>
      </c>
      <c r="K205" s="117" t="s">
        <v>46</v>
      </c>
      <c r="L205" s="118">
        <v>0</v>
      </c>
      <c r="M205" s="101">
        <v>0</v>
      </c>
      <c r="N205" s="101">
        <v>0</v>
      </c>
      <c r="O205" s="101">
        <f t="shared" si="91"/>
        <v>0</v>
      </c>
      <c r="P205" s="101">
        <f t="shared" si="92"/>
        <v>0</v>
      </c>
      <c r="Q205" s="102">
        <f t="shared" si="93"/>
        <v>0</v>
      </c>
      <c r="R205" s="108"/>
    </row>
    <row r="206" spans="1:18" s="83" customFormat="1" ht="31.2" x14ac:dyDescent="0.3">
      <c r="A206" s="107">
        <f>IF(F206="","", COUNTA($F$17:F206))</f>
        <v>164</v>
      </c>
      <c r="B206" s="84"/>
      <c r="C206" s="84"/>
      <c r="D206" s="85"/>
      <c r="E206" s="91" t="s">
        <v>232</v>
      </c>
      <c r="F206" s="90">
        <v>3</v>
      </c>
      <c r="G206" s="88">
        <v>0</v>
      </c>
      <c r="H206" s="112">
        <f t="shared" si="90"/>
        <v>3</v>
      </c>
      <c r="I206" s="111" t="s">
        <v>60</v>
      </c>
      <c r="J206" s="117" t="s">
        <v>46</v>
      </c>
      <c r="K206" s="117" t="s">
        <v>46</v>
      </c>
      <c r="L206" s="118">
        <v>0</v>
      </c>
      <c r="M206" s="101">
        <v>0</v>
      </c>
      <c r="N206" s="101">
        <v>0</v>
      </c>
      <c r="O206" s="101">
        <f t="shared" si="91"/>
        <v>0</v>
      </c>
      <c r="P206" s="101">
        <f t="shared" si="92"/>
        <v>0</v>
      </c>
      <c r="Q206" s="102">
        <f t="shared" si="93"/>
        <v>0</v>
      </c>
      <c r="R206" s="108"/>
    </row>
    <row r="207" spans="1:18" s="83" customFormat="1" x14ac:dyDescent="0.3">
      <c r="A207" s="107">
        <f>IF(F207="","", COUNTA($F$17:F207))</f>
        <v>165</v>
      </c>
      <c r="B207" s="84"/>
      <c r="C207" s="84"/>
      <c r="D207" s="85"/>
      <c r="E207" s="89" t="s">
        <v>233</v>
      </c>
      <c r="F207" s="90">
        <v>34.14</v>
      </c>
      <c r="G207" s="115">
        <v>0.1</v>
      </c>
      <c r="H207" s="112">
        <f>G207*F207+F207</f>
        <v>37.554000000000002</v>
      </c>
      <c r="I207" s="116" t="s">
        <v>61</v>
      </c>
      <c r="J207" s="117" t="s">
        <v>46</v>
      </c>
      <c r="K207" s="117" t="s">
        <v>46</v>
      </c>
      <c r="L207" s="118">
        <v>0</v>
      </c>
      <c r="M207" s="101">
        <v>0</v>
      </c>
      <c r="N207" s="101">
        <v>0</v>
      </c>
      <c r="O207" s="101">
        <f>H207*M207</f>
        <v>0</v>
      </c>
      <c r="P207" s="101">
        <f>H207*N207</f>
        <v>0</v>
      </c>
      <c r="Q207" s="102">
        <f t="shared" si="93"/>
        <v>0</v>
      </c>
      <c r="R207" s="108"/>
    </row>
    <row r="208" spans="1:18" s="83" customFormat="1" x14ac:dyDescent="0.3">
      <c r="A208" s="107">
        <f>IF(F208="","", COUNTA($F$17:F208))</f>
        <v>166</v>
      </c>
      <c r="B208" s="84"/>
      <c r="C208" s="84"/>
      <c r="D208" s="85"/>
      <c r="E208" s="89" t="s">
        <v>234</v>
      </c>
      <c r="F208" s="90">
        <v>4</v>
      </c>
      <c r="G208" s="88">
        <v>0</v>
      </c>
      <c r="H208" s="112">
        <f>F208+G208*F208</f>
        <v>4</v>
      </c>
      <c r="I208" s="111" t="s">
        <v>60</v>
      </c>
      <c r="J208" s="117" t="s">
        <v>46</v>
      </c>
      <c r="K208" s="117" t="s">
        <v>46</v>
      </c>
      <c r="L208" s="118">
        <v>0</v>
      </c>
      <c r="M208" s="101">
        <v>0</v>
      </c>
      <c r="N208" s="101">
        <v>0</v>
      </c>
      <c r="O208" s="101">
        <f>H208*M208</f>
        <v>0</v>
      </c>
      <c r="P208" s="101">
        <f>H208*N208</f>
        <v>0</v>
      </c>
      <c r="Q208" s="102">
        <f>O208+P208</f>
        <v>0</v>
      </c>
      <c r="R208" s="108"/>
    </row>
    <row r="209" spans="1:18" s="83" customFormat="1" ht="31.2" x14ac:dyDescent="0.3">
      <c r="A209" s="107">
        <f>IF(F209="","", COUNTA($F$17:F209))</f>
        <v>167</v>
      </c>
      <c r="B209" s="84"/>
      <c r="C209" s="84"/>
      <c r="D209" s="85"/>
      <c r="E209" s="91" t="s">
        <v>235</v>
      </c>
      <c r="F209" s="90">
        <v>720.58</v>
      </c>
      <c r="G209" s="115">
        <v>0.1</v>
      </c>
      <c r="H209" s="112">
        <f t="shared" ref="H209:H221" si="94">G209*F209+F209</f>
        <v>792.63800000000003</v>
      </c>
      <c r="I209" s="116" t="s">
        <v>61</v>
      </c>
      <c r="J209" s="117" t="s">
        <v>46</v>
      </c>
      <c r="K209" s="117" t="s">
        <v>46</v>
      </c>
      <c r="L209" s="118">
        <v>0</v>
      </c>
      <c r="M209" s="101">
        <v>0</v>
      </c>
      <c r="N209" s="101">
        <v>0</v>
      </c>
      <c r="O209" s="101">
        <f t="shared" ref="O209:O221" si="95">H209*M209</f>
        <v>0</v>
      </c>
      <c r="P209" s="101">
        <f t="shared" ref="P209:P221" si="96">H209*N209</f>
        <v>0</v>
      </c>
      <c r="Q209" s="102">
        <f t="shared" ref="Q209:Q221" si="97">O209+P209</f>
        <v>0</v>
      </c>
      <c r="R209" s="108"/>
    </row>
    <row r="210" spans="1:18" s="83" customFormat="1" ht="31.2" x14ac:dyDescent="0.3">
      <c r="A210" s="107">
        <f>IF(F210="","", COUNTA($F$17:F210))</f>
        <v>168</v>
      </c>
      <c r="B210" s="84"/>
      <c r="C210" s="84"/>
      <c r="D210" s="85"/>
      <c r="E210" s="91" t="s">
        <v>236</v>
      </c>
      <c r="F210" s="90">
        <v>1041.58</v>
      </c>
      <c r="G210" s="115">
        <v>0.1</v>
      </c>
      <c r="H210" s="112">
        <f t="shared" si="94"/>
        <v>1145.7379999999998</v>
      </c>
      <c r="I210" s="116" t="s">
        <v>61</v>
      </c>
      <c r="J210" s="117" t="s">
        <v>46</v>
      </c>
      <c r="K210" s="117" t="s">
        <v>46</v>
      </c>
      <c r="L210" s="118">
        <v>0</v>
      </c>
      <c r="M210" s="101">
        <v>0</v>
      </c>
      <c r="N210" s="101">
        <v>0</v>
      </c>
      <c r="O210" s="101">
        <f t="shared" si="95"/>
        <v>0</v>
      </c>
      <c r="P210" s="101">
        <f t="shared" si="96"/>
        <v>0</v>
      </c>
      <c r="Q210" s="102">
        <f t="shared" si="97"/>
        <v>0</v>
      </c>
      <c r="R210" s="108"/>
    </row>
    <row r="211" spans="1:18" s="83" customFormat="1" ht="31.2" x14ac:dyDescent="0.3">
      <c r="A211" s="107">
        <f>IF(F211="","", COUNTA($F$17:F211))</f>
        <v>169</v>
      </c>
      <c r="B211" s="84"/>
      <c r="C211" s="84"/>
      <c r="D211" s="85"/>
      <c r="E211" s="91" t="s">
        <v>237</v>
      </c>
      <c r="F211" s="90">
        <v>198.01</v>
      </c>
      <c r="G211" s="115">
        <v>0.1</v>
      </c>
      <c r="H211" s="112">
        <f t="shared" si="94"/>
        <v>217.81099999999998</v>
      </c>
      <c r="I211" s="116" t="s">
        <v>61</v>
      </c>
      <c r="J211" s="117" t="s">
        <v>46</v>
      </c>
      <c r="K211" s="117" t="s">
        <v>46</v>
      </c>
      <c r="L211" s="118">
        <v>0</v>
      </c>
      <c r="M211" s="101">
        <v>0</v>
      </c>
      <c r="N211" s="101">
        <v>0</v>
      </c>
      <c r="O211" s="101">
        <f t="shared" si="95"/>
        <v>0</v>
      </c>
      <c r="P211" s="101">
        <f t="shared" si="96"/>
        <v>0</v>
      </c>
      <c r="Q211" s="102">
        <f t="shared" si="97"/>
        <v>0</v>
      </c>
      <c r="R211" s="108"/>
    </row>
    <row r="212" spans="1:18" s="83" customFormat="1" ht="31.2" x14ac:dyDescent="0.3">
      <c r="A212" s="107">
        <f>IF(F212="","", COUNTA($F$17:F212))</f>
        <v>170</v>
      </c>
      <c r="B212" s="84"/>
      <c r="C212" s="84"/>
      <c r="D212" s="85"/>
      <c r="E212" s="91" t="s">
        <v>238</v>
      </c>
      <c r="F212" s="90">
        <v>1055.9000000000001</v>
      </c>
      <c r="G212" s="115">
        <v>0.1</v>
      </c>
      <c r="H212" s="112">
        <f t="shared" si="94"/>
        <v>1161.49</v>
      </c>
      <c r="I212" s="116" t="s">
        <v>61</v>
      </c>
      <c r="J212" s="117" t="s">
        <v>46</v>
      </c>
      <c r="K212" s="117" t="s">
        <v>46</v>
      </c>
      <c r="L212" s="118">
        <v>0</v>
      </c>
      <c r="M212" s="101">
        <v>0</v>
      </c>
      <c r="N212" s="101">
        <v>0</v>
      </c>
      <c r="O212" s="101">
        <f t="shared" si="95"/>
        <v>0</v>
      </c>
      <c r="P212" s="101">
        <f t="shared" si="96"/>
        <v>0</v>
      </c>
      <c r="Q212" s="102">
        <f t="shared" si="97"/>
        <v>0</v>
      </c>
      <c r="R212" s="108"/>
    </row>
    <row r="213" spans="1:18" s="83" customFormat="1" ht="31.2" x14ac:dyDescent="0.3">
      <c r="A213" s="107">
        <f>IF(F213="","", COUNTA($F$17:F213))</f>
        <v>171</v>
      </c>
      <c r="B213" s="84"/>
      <c r="C213" s="84"/>
      <c r="D213" s="85"/>
      <c r="E213" s="91" t="s">
        <v>239</v>
      </c>
      <c r="F213" s="90">
        <v>70.819999999999993</v>
      </c>
      <c r="G213" s="115">
        <v>0.1</v>
      </c>
      <c r="H213" s="112">
        <f t="shared" si="94"/>
        <v>77.901999999999987</v>
      </c>
      <c r="I213" s="116" t="s">
        <v>61</v>
      </c>
      <c r="J213" s="117" t="s">
        <v>46</v>
      </c>
      <c r="K213" s="117" t="s">
        <v>46</v>
      </c>
      <c r="L213" s="118">
        <v>0</v>
      </c>
      <c r="M213" s="101">
        <v>0</v>
      </c>
      <c r="N213" s="101">
        <v>0</v>
      </c>
      <c r="O213" s="101">
        <f t="shared" si="95"/>
        <v>0</v>
      </c>
      <c r="P213" s="101">
        <f t="shared" si="96"/>
        <v>0</v>
      </c>
      <c r="Q213" s="102">
        <f t="shared" si="97"/>
        <v>0</v>
      </c>
      <c r="R213" s="108"/>
    </row>
    <row r="214" spans="1:18" s="83" customFormat="1" ht="31.2" x14ac:dyDescent="0.3">
      <c r="A214" s="107">
        <f>IF(F214="","", COUNTA($F$17:F214))</f>
        <v>172</v>
      </c>
      <c r="B214" s="84"/>
      <c r="C214" s="84"/>
      <c r="D214" s="85"/>
      <c r="E214" s="91" t="s">
        <v>240</v>
      </c>
      <c r="F214" s="90">
        <v>96.72</v>
      </c>
      <c r="G214" s="115">
        <v>0.1</v>
      </c>
      <c r="H214" s="112">
        <f t="shared" si="94"/>
        <v>106.392</v>
      </c>
      <c r="I214" s="116" t="s">
        <v>61</v>
      </c>
      <c r="J214" s="117" t="s">
        <v>46</v>
      </c>
      <c r="K214" s="117" t="s">
        <v>46</v>
      </c>
      <c r="L214" s="118">
        <v>0</v>
      </c>
      <c r="M214" s="101">
        <v>0</v>
      </c>
      <c r="N214" s="101">
        <v>0</v>
      </c>
      <c r="O214" s="101">
        <f t="shared" si="95"/>
        <v>0</v>
      </c>
      <c r="P214" s="101">
        <f t="shared" si="96"/>
        <v>0</v>
      </c>
      <c r="Q214" s="102">
        <f t="shared" si="97"/>
        <v>0</v>
      </c>
      <c r="R214" s="108"/>
    </row>
    <row r="215" spans="1:18" s="83" customFormat="1" ht="31.2" x14ac:dyDescent="0.3">
      <c r="A215" s="107">
        <f>IF(F215="","", COUNTA($F$17:F215))</f>
        <v>173</v>
      </c>
      <c r="B215" s="84"/>
      <c r="C215" s="84"/>
      <c r="D215" s="85"/>
      <c r="E215" s="91" t="s">
        <v>241</v>
      </c>
      <c r="F215" s="90">
        <v>128.81</v>
      </c>
      <c r="G215" s="115">
        <v>0.1</v>
      </c>
      <c r="H215" s="112">
        <f t="shared" si="94"/>
        <v>141.691</v>
      </c>
      <c r="I215" s="116" t="s">
        <v>61</v>
      </c>
      <c r="J215" s="117" t="s">
        <v>46</v>
      </c>
      <c r="K215" s="117" t="s">
        <v>46</v>
      </c>
      <c r="L215" s="118">
        <v>0</v>
      </c>
      <c r="M215" s="101">
        <v>0</v>
      </c>
      <c r="N215" s="101">
        <v>0</v>
      </c>
      <c r="O215" s="101">
        <f t="shared" si="95"/>
        <v>0</v>
      </c>
      <c r="P215" s="101">
        <f t="shared" si="96"/>
        <v>0</v>
      </c>
      <c r="Q215" s="102">
        <f t="shared" si="97"/>
        <v>0</v>
      </c>
      <c r="R215" s="108"/>
    </row>
    <row r="216" spans="1:18" s="83" customFormat="1" ht="31.2" x14ac:dyDescent="0.3">
      <c r="A216" s="107">
        <f>IF(F216="","", COUNTA($F$17:F216))</f>
        <v>174</v>
      </c>
      <c r="B216" s="84"/>
      <c r="C216" s="84"/>
      <c r="D216" s="85"/>
      <c r="E216" s="91" t="s">
        <v>242</v>
      </c>
      <c r="F216" s="90">
        <v>380.46</v>
      </c>
      <c r="G216" s="115">
        <v>0.1</v>
      </c>
      <c r="H216" s="112">
        <f t="shared" si="94"/>
        <v>418.50599999999997</v>
      </c>
      <c r="I216" s="116" t="s">
        <v>61</v>
      </c>
      <c r="J216" s="117" t="s">
        <v>46</v>
      </c>
      <c r="K216" s="117" t="s">
        <v>46</v>
      </c>
      <c r="L216" s="118">
        <v>0</v>
      </c>
      <c r="M216" s="101">
        <v>0</v>
      </c>
      <c r="N216" s="101">
        <v>0</v>
      </c>
      <c r="O216" s="101">
        <f t="shared" si="95"/>
        <v>0</v>
      </c>
      <c r="P216" s="101">
        <f t="shared" si="96"/>
        <v>0</v>
      </c>
      <c r="Q216" s="102">
        <f t="shared" si="97"/>
        <v>0</v>
      </c>
      <c r="R216" s="108"/>
    </row>
    <row r="217" spans="1:18" s="83" customFormat="1" ht="31.2" x14ac:dyDescent="0.3">
      <c r="A217" s="107">
        <f>IF(F217="","", COUNTA($F$17:F217))</f>
        <v>175</v>
      </c>
      <c r="B217" s="84"/>
      <c r="C217" s="84"/>
      <c r="D217" s="85"/>
      <c r="E217" s="91" t="s">
        <v>243</v>
      </c>
      <c r="F217" s="90">
        <v>112.15</v>
      </c>
      <c r="G217" s="115">
        <v>0.1</v>
      </c>
      <c r="H217" s="112">
        <f t="shared" si="94"/>
        <v>123.36500000000001</v>
      </c>
      <c r="I217" s="116" t="s">
        <v>61</v>
      </c>
      <c r="J217" s="117" t="s">
        <v>46</v>
      </c>
      <c r="K217" s="117" t="s">
        <v>46</v>
      </c>
      <c r="L217" s="118">
        <v>0</v>
      </c>
      <c r="M217" s="101">
        <v>0</v>
      </c>
      <c r="N217" s="101">
        <v>0</v>
      </c>
      <c r="O217" s="101">
        <f t="shared" si="95"/>
        <v>0</v>
      </c>
      <c r="P217" s="101">
        <f t="shared" si="96"/>
        <v>0</v>
      </c>
      <c r="Q217" s="102">
        <f t="shared" si="97"/>
        <v>0</v>
      </c>
      <c r="R217" s="108"/>
    </row>
    <row r="218" spans="1:18" s="83" customFormat="1" ht="31.2" x14ac:dyDescent="0.3">
      <c r="A218" s="107">
        <f>IF(F218="","", COUNTA($F$17:F218))</f>
        <v>176</v>
      </c>
      <c r="B218" s="84"/>
      <c r="C218" s="84"/>
      <c r="D218" s="85"/>
      <c r="E218" s="91" t="s">
        <v>244</v>
      </c>
      <c r="F218" s="90">
        <v>17.809999999999999</v>
      </c>
      <c r="G218" s="115">
        <v>0.1</v>
      </c>
      <c r="H218" s="112">
        <f t="shared" si="94"/>
        <v>19.590999999999998</v>
      </c>
      <c r="I218" s="116" t="s">
        <v>61</v>
      </c>
      <c r="J218" s="117" t="s">
        <v>46</v>
      </c>
      <c r="K218" s="117" t="s">
        <v>46</v>
      </c>
      <c r="L218" s="118">
        <v>0</v>
      </c>
      <c r="M218" s="101">
        <v>0</v>
      </c>
      <c r="N218" s="101">
        <v>0</v>
      </c>
      <c r="O218" s="101">
        <f t="shared" si="95"/>
        <v>0</v>
      </c>
      <c r="P218" s="101">
        <f t="shared" si="96"/>
        <v>0</v>
      </c>
      <c r="Q218" s="102">
        <f t="shared" si="97"/>
        <v>0</v>
      </c>
      <c r="R218" s="108"/>
    </row>
    <row r="219" spans="1:18" s="83" customFormat="1" ht="31.2" x14ac:dyDescent="0.3">
      <c r="A219" s="107">
        <f>IF(F219="","", COUNTA($F$17:F219))</f>
        <v>177</v>
      </c>
      <c r="B219" s="84"/>
      <c r="C219" s="84"/>
      <c r="D219" s="85"/>
      <c r="E219" s="91" t="s">
        <v>245</v>
      </c>
      <c r="F219" s="90">
        <v>98.68</v>
      </c>
      <c r="G219" s="115">
        <v>0.1</v>
      </c>
      <c r="H219" s="112">
        <f t="shared" si="94"/>
        <v>108.548</v>
      </c>
      <c r="I219" s="116" t="s">
        <v>61</v>
      </c>
      <c r="J219" s="117" t="s">
        <v>46</v>
      </c>
      <c r="K219" s="117" t="s">
        <v>46</v>
      </c>
      <c r="L219" s="118">
        <v>0</v>
      </c>
      <c r="M219" s="101">
        <v>0</v>
      </c>
      <c r="N219" s="101">
        <v>0</v>
      </c>
      <c r="O219" s="101">
        <f t="shared" si="95"/>
        <v>0</v>
      </c>
      <c r="P219" s="101">
        <f t="shared" si="96"/>
        <v>0</v>
      </c>
      <c r="Q219" s="102">
        <f t="shared" si="97"/>
        <v>0</v>
      </c>
      <c r="R219" s="108"/>
    </row>
    <row r="220" spans="1:18" s="83" customFormat="1" ht="31.2" x14ac:dyDescent="0.3">
      <c r="A220" s="107">
        <f>IF(F220="","", COUNTA($F$17:F220))</f>
        <v>178</v>
      </c>
      <c r="B220" s="84"/>
      <c r="C220" s="84"/>
      <c r="D220" s="85"/>
      <c r="E220" s="91" t="s">
        <v>246</v>
      </c>
      <c r="F220" s="90">
        <v>353.59</v>
      </c>
      <c r="G220" s="115">
        <v>0.1</v>
      </c>
      <c r="H220" s="112">
        <f t="shared" si="94"/>
        <v>388.94899999999996</v>
      </c>
      <c r="I220" s="116" t="s">
        <v>61</v>
      </c>
      <c r="J220" s="117" t="s">
        <v>46</v>
      </c>
      <c r="K220" s="117" t="s">
        <v>46</v>
      </c>
      <c r="L220" s="118">
        <v>0</v>
      </c>
      <c r="M220" s="101">
        <v>0</v>
      </c>
      <c r="N220" s="101">
        <v>0</v>
      </c>
      <c r="O220" s="101">
        <f t="shared" si="95"/>
        <v>0</v>
      </c>
      <c r="P220" s="101">
        <f t="shared" si="96"/>
        <v>0</v>
      </c>
      <c r="Q220" s="102">
        <f t="shared" si="97"/>
        <v>0</v>
      </c>
      <c r="R220" s="108"/>
    </row>
    <row r="221" spans="1:18" s="83" customFormat="1" x14ac:dyDescent="0.3">
      <c r="A221" s="107">
        <f>IF(F221="","", COUNTA($F$17:F221))</f>
        <v>179</v>
      </c>
      <c r="B221" s="84"/>
      <c r="C221" s="84"/>
      <c r="D221" s="85"/>
      <c r="E221" s="91" t="s">
        <v>247</v>
      </c>
      <c r="F221" s="90">
        <v>2254</v>
      </c>
      <c r="G221" s="115">
        <v>0.1</v>
      </c>
      <c r="H221" s="112">
        <f t="shared" si="94"/>
        <v>2479.4</v>
      </c>
      <c r="I221" s="116" t="s">
        <v>61</v>
      </c>
      <c r="J221" s="117" t="s">
        <v>46</v>
      </c>
      <c r="K221" s="117" t="s">
        <v>46</v>
      </c>
      <c r="L221" s="118">
        <v>0</v>
      </c>
      <c r="M221" s="101">
        <v>0</v>
      </c>
      <c r="N221" s="101">
        <v>0</v>
      </c>
      <c r="O221" s="101">
        <f t="shared" si="95"/>
        <v>0</v>
      </c>
      <c r="P221" s="101">
        <f t="shared" si="96"/>
        <v>0</v>
      </c>
      <c r="Q221" s="102">
        <f t="shared" si="97"/>
        <v>0</v>
      </c>
      <c r="R221" s="108"/>
    </row>
    <row r="222" spans="1:18" s="83" customFormat="1" x14ac:dyDescent="0.3">
      <c r="A222" s="86"/>
      <c r="B222" s="84"/>
      <c r="C222" s="84"/>
      <c r="D222" s="85"/>
      <c r="E222" s="114" t="s">
        <v>248</v>
      </c>
      <c r="F222" s="103"/>
      <c r="G222" s="103"/>
      <c r="H222" s="113"/>
      <c r="I222" s="103"/>
      <c r="J222" s="103"/>
      <c r="K222" s="104"/>
      <c r="L222" s="103"/>
      <c r="M222" s="104"/>
      <c r="N222" s="104"/>
      <c r="O222" s="104"/>
      <c r="P222" s="104"/>
      <c r="Q222" s="105"/>
      <c r="R222" s="109"/>
    </row>
    <row r="223" spans="1:18" s="83" customFormat="1" x14ac:dyDescent="0.3">
      <c r="A223" s="107">
        <f>IF(F223="","", COUNTA($F$17:F223))</f>
        <v>180</v>
      </c>
      <c r="B223" s="84"/>
      <c r="C223" s="84"/>
      <c r="D223" s="85"/>
      <c r="E223" s="89" t="s">
        <v>167</v>
      </c>
      <c r="F223" s="90">
        <v>5445</v>
      </c>
      <c r="G223" s="115">
        <v>0.1</v>
      </c>
      <c r="H223" s="112">
        <f t="shared" ref="H223:H224" si="98">G223*F223+F223</f>
        <v>5989.5</v>
      </c>
      <c r="I223" s="116" t="s">
        <v>61</v>
      </c>
      <c r="J223" s="117" t="s">
        <v>46</v>
      </c>
      <c r="K223" s="117" t="s">
        <v>46</v>
      </c>
      <c r="L223" s="118">
        <v>0</v>
      </c>
      <c r="M223" s="101">
        <v>0</v>
      </c>
      <c r="N223" s="101">
        <v>0</v>
      </c>
      <c r="O223" s="101">
        <f t="shared" ref="O223:O224" si="99">H223*M223</f>
        <v>0</v>
      </c>
      <c r="P223" s="101">
        <f t="shared" ref="P223:P224" si="100">H223*N223</f>
        <v>0</v>
      </c>
      <c r="Q223" s="102">
        <f t="shared" ref="Q223:Q224" si="101">O223+P223</f>
        <v>0</v>
      </c>
      <c r="R223" s="108"/>
    </row>
    <row r="224" spans="1:18" s="83" customFormat="1" x14ac:dyDescent="0.3">
      <c r="A224" s="107">
        <f>IF(F224="","", COUNTA($F$17:F224))</f>
        <v>181</v>
      </c>
      <c r="B224" s="84"/>
      <c r="C224" s="84"/>
      <c r="D224" s="85"/>
      <c r="E224" s="89" t="s">
        <v>249</v>
      </c>
      <c r="F224" s="90">
        <v>16335</v>
      </c>
      <c r="G224" s="115">
        <v>0.1</v>
      </c>
      <c r="H224" s="112">
        <f t="shared" si="98"/>
        <v>17968.5</v>
      </c>
      <c r="I224" s="116" t="s">
        <v>61</v>
      </c>
      <c r="J224" s="117" t="s">
        <v>46</v>
      </c>
      <c r="K224" s="117" t="s">
        <v>46</v>
      </c>
      <c r="L224" s="118">
        <v>0</v>
      </c>
      <c r="M224" s="101">
        <v>0</v>
      </c>
      <c r="N224" s="101">
        <v>0</v>
      </c>
      <c r="O224" s="101">
        <f t="shared" si="99"/>
        <v>0</v>
      </c>
      <c r="P224" s="101">
        <f t="shared" si="100"/>
        <v>0</v>
      </c>
      <c r="Q224" s="102">
        <f t="shared" si="101"/>
        <v>0</v>
      </c>
      <c r="R224" s="108"/>
    </row>
    <row r="225" spans="1:18" x14ac:dyDescent="0.3">
      <c r="A225" s="61" t="str">
        <f>IF(F225="","", COUNTA($F$17:F225))</f>
        <v/>
      </c>
      <c r="B225" s="27"/>
      <c r="C225" s="27"/>
      <c r="D225" s="28"/>
      <c r="E225" s="78"/>
      <c r="F225" s="79"/>
      <c r="G225" s="79"/>
      <c r="H225" s="80"/>
      <c r="I225" s="79"/>
      <c r="J225" s="10"/>
      <c r="K225" s="101"/>
      <c r="L225" s="10"/>
      <c r="M225" s="12"/>
      <c r="N225" s="12"/>
      <c r="O225" s="12"/>
      <c r="P225" s="12"/>
      <c r="Q225" s="13"/>
      <c r="R225" s="66"/>
    </row>
    <row r="226" spans="1:18" ht="17.399999999999999" x14ac:dyDescent="0.3">
      <c r="A226" s="61" t="str">
        <f>IF(F226="","", COUNTA($F$17:F226))</f>
        <v/>
      </c>
      <c r="B226" s="14"/>
      <c r="C226" s="14"/>
      <c r="D226" s="15"/>
      <c r="E226" s="129" t="s">
        <v>44</v>
      </c>
      <c r="F226" s="76"/>
      <c r="G226" s="76"/>
      <c r="H226" s="81"/>
      <c r="I226" s="76"/>
      <c r="J226" s="16"/>
      <c r="K226" s="129">
        <f>SUM(K192:K225)</f>
        <v>0</v>
      </c>
      <c r="L226" s="16"/>
      <c r="M226" s="71"/>
      <c r="N226" s="71"/>
      <c r="O226" s="130">
        <f>SUM(O192:O225)</f>
        <v>0</v>
      </c>
      <c r="P226" s="130">
        <f>SUM(P192:P225)</f>
        <v>0</v>
      </c>
      <c r="Q226" s="72"/>
      <c r="R226" s="130">
        <f>SUM(Q192:Q225)</f>
        <v>0</v>
      </c>
    </row>
    <row r="227" spans="1:18" x14ac:dyDescent="0.3">
      <c r="A227" s="61" t="str">
        <f>IF(F227="","", COUNTA($F$17:F227))</f>
        <v/>
      </c>
      <c r="B227" s="20"/>
      <c r="C227" s="20"/>
      <c r="D227" s="21"/>
      <c r="E227" s="73"/>
      <c r="F227" s="77"/>
      <c r="G227" s="77"/>
      <c r="H227" s="82"/>
      <c r="I227" s="77"/>
      <c r="J227" s="23"/>
      <c r="K227" s="104"/>
      <c r="L227" s="23"/>
      <c r="M227" s="25"/>
      <c r="N227" s="25"/>
      <c r="O227" s="25"/>
      <c r="P227" s="25"/>
      <c r="Q227" s="26"/>
      <c r="R227" s="65"/>
    </row>
    <row r="228" spans="1:18" ht="17.399999999999999" x14ac:dyDescent="0.3">
      <c r="A228" s="2" t="str">
        <f>IF(F228="","", COUNTA($F$17:F228))</f>
        <v/>
      </c>
      <c r="B228" s="2"/>
      <c r="C228" s="2"/>
      <c r="D228" s="3">
        <v>280000</v>
      </c>
      <c r="E228" s="74" t="s">
        <v>39</v>
      </c>
      <c r="F228" s="74"/>
      <c r="G228" s="74"/>
      <c r="H228" s="74"/>
      <c r="I228" s="75"/>
      <c r="J228" s="5"/>
      <c r="K228" s="100"/>
      <c r="L228" s="5"/>
      <c r="M228" s="5"/>
      <c r="N228" s="5"/>
      <c r="O228" s="5"/>
      <c r="P228" s="5"/>
      <c r="Q228" s="6"/>
      <c r="R228" s="60"/>
    </row>
    <row r="229" spans="1:18" s="83" customFormat="1" x14ac:dyDescent="0.3">
      <c r="A229" s="86"/>
      <c r="B229" s="84"/>
      <c r="C229" s="84"/>
      <c r="D229" s="85"/>
      <c r="E229" s="114" t="s">
        <v>276</v>
      </c>
      <c r="F229" s="103"/>
      <c r="G229" s="103"/>
      <c r="H229" s="113"/>
      <c r="I229" s="103"/>
      <c r="J229" s="103"/>
      <c r="K229" s="104"/>
      <c r="L229" s="103"/>
      <c r="M229" s="104"/>
      <c r="N229" s="104"/>
      <c r="O229" s="104"/>
      <c r="P229" s="104"/>
      <c r="Q229" s="105"/>
      <c r="R229" s="109"/>
    </row>
    <row r="230" spans="1:18" s="83" customFormat="1" x14ac:dyDescent="0.3">
      <c r="A230" s="107">
        <f>IF(F230="","", COUNTA($F$17:F230))</f>
        <v>182</v>
      </c>
      <c r="B230" s="84"/>
      <c r="C230" s="84"/>
      <c r="D230" s="85"/>
      <c r="E230" s="89" t="s">
        <v>271</v>
      </c>
      <c r="F230" s="90">
        <v>2</v>
      </c>
      <c r="G230" s="88">
        <v>0</v>
      </c>
      <c r="H230" s="112">
        <f t="shared" ref="H230:H235" si="102">F230+G230*F230</f>
        <v>2</v>
      </c>
      <c r="I230" s="111" t="s">
        <v>60</v>
      </c>
      <c r="J230" s="117" t="s">
        <v>46</v>
      </c>
      <c r="K230" s="117" t="s">
        <v>46</v>
      </c>
      <c r="L230" s="118">
        <v>0</v>
      </c>
      <c r="M230" s="101">
        <v>0</v>
      </c>
      <c r="N230" s="101">
        <v>0</v>
      </c>
      <c r="O230" s="101">
        <f t="shared" ref="O230:O235" si="103">H230*M230</f>
        <v>0</v>
      </c>
      <c r="P230" s="101">
        <f t="shared" ref="P230:P235" si="104">H230*N230</f>
        <v>0</v>
      </c>
      <c r="Q230" s="102">
        <f t="shared" ref="Q230:Q235" si="105">O230+P230</f>
        <v>0</v>
      </c>
      <c r="R230" s="108"/>
    </row>
    <row r="231" spans="1:18" s="83" customFormat="1" x14ac:dyDescent="0.3">
      <c r="A231" s="107">
        <f>IF(F231="","", COUNTA($F$17:F231))</f>
        <v>183</v>
      </c>
      <c r="B231" s="84"/>
      <c r="C231" s="84"/>
      <c r="D231" s="85"/>
      <c r="E231" s="89" t="s">
        <v>272</v>
      </c>
      <c r="F231" s="90">
        <v>2</v>
      </c>
      <c r="G231" s="88">
        <v>0</v>
      </c>
      <c r="H231" s="112">
        <f t="shared" si="102"/>
        <v>2</v>
      </c>
      <c r="I231" s="111" t="s">
        <v>60</v>
      </c>
      <c r="J231" s="117" t="s">
        <v>46</v>
      </c>
      <c r="K231" s="117" t="s">
        <v>46</v>
      </c>
      <c r="L231" s="118">
        <v>0</v>
      </c>
      <c r="M231" s="101">
        <v>0</v>
      </c>
      <c r="N231" s="101">
        <v>0</v>
      </c>
      <c r="O231" s="101">
        <f t="shared" si="103"/>
        <v>0</v>
      </c>
      <c r="P231" s="101">
        <f t="shared" si="104"/>
        <v>0</v>
      </c>
      <c r="Q231" s="102">
        <f t="shared" si="105"/>
        <v>0</v>
      </c>
      <c r="R231" s="108"/>
    </row>
    <row r="232" spans="1:18" s="83" customFormat="1" x14ac:dyDescent="0.3">
      <c r="A232" s="107">
        <f>IF(F232="","", COUNTA($F$17:F232))</f>
        <v>184</v>
      </c>
      <c r="B232" s="84"/>
      <c r="C232" s="84"/>
      <c r="D232" s="85"/>
      <c r="E232" s="89" t="s">
        <v>273</v>
      </c>
      <c r="F232" s="90">
        <v>1</v>
      </c>
      <c r="G232" s="88">
        <v>0</v>
      </c>
      <c r="H232" s="112">
        <f t="shared" si="102"/>
        <v>1</v>
      </c>
      <c r="I232" s="111" t="s">
        <v>60</v>
      </c>
      <c r="J232" s="117" t="s">
        <v>46</v>
      </c>
      <c r="K232" s="117" t="s">
        <v>46</v>
      </c>
      <c r="L232" s="118">
        <v>0</v>
      </c>
      <c r="M232" s="101">
        <v>0</v>
      </c>
      <c r="N232" s="101">
        <v>0</v>
      </c>
      <c r="O232" s="101">
        <f t="shared" si="103"/>
        <v>0</v>
      </c>
      <c r="P232" s="101">
        <f t="shared" si="104"/>
        <v>0</v>
      </c>
      <c r="Q232" s="102">
        <f t="shared" si="105"/>
        <v>0</v>
      </c>
      <c r="R232" s="108"/>
    </row>
    <row r="233" spans="1:18" s="83" customFormat="1" x14ac:dyDescent="0.3">
      <c r="A233" s="107">
        <f>IF(F233="","", COUNTA($F$17:F233))</f>
        <v>185</v>
      </c>
      <c r="B233" s="84"/>
      <c r="C233" s="84"/>
      <c r="D233" s="85"/>
      <c r="E233" s="89" t="s">
        <v>274</v>
      </c>
      <c r="F233" s="90">
        <v>4</v>
      </c>
      <c r="G233" s="88">
        <v>0</v>
      </c>
      <c r="H233" s="112">
        <f t="shared" si="102"/>
        <v>4</v>
      </c>
      <c r="I233" s="111" t="s">
        <v>60</v>
      </c>
      <c r="J233" s="117" t="s">
        <v>46</v>
      </c>
      <c r="K233" s="117" t="s">
        <v>46</v>
      </c>
      <c r="L233" s="118">
        <v>0</v>
      </c>
      <c r="M233" s="101">
        <v>0</v>
      </c>
      <c r="N233" s="101">
        <v>0</v>
      </c>
      <c r="O233" s="101">
        <f t="shared" si="103"/>
        <v>0</v>
      </c>
      <c r="P233" s="101">
        <f t="shared" si="104"/>
        <v>0</v>
      </c>
      <c r="Q233" s="102">
        <f t="shared" si="105"/>
        <v>0</v>
      </c>
      <c r="R233" s="108"/>
    </row>
    <row r="234" spans="1:18" s="83" customFormat="1" x14ac:dyDescent="0.3">
      <c r="A234" s="107">
        <f>IF(F234="","", COUNTA($F$17:F234))</f>
        <v>186</v>
      </c>
      <c r="B234" s="84"/>
      <c r="C234" s="84"/>
      <c r="D234" s="85"/>
      <c r="E234" s="89" t="s">
        <v>275</v>
      </c>
      <c r="F234" s="90">
        <v>5</v>
      </c>
      <c r="G234" s="88">
        <v>0</v>
      </c>
      <c r="H234" s="112">
        <f t="shared" si="102"/>
        <v>5</v>
      </c>
      <c r="I234" s="111" t="s">
        <v>60</v>
      </c>
      <c r="J234" s="117" t="s">
        <v>46</v>
      </c>
      <c r="K234" s="117" t="s">
        <v>46</v>
      </c>
      <c r="L234" s="118">
        <v>0</v>
      </c>
      <c r="M234" s="101">
        <v>0</v>
      </c>
      <c r="N234" s="101">
        <v>0</v>
      </c>
      <c r="O234" s="101">
        <f t="shared" si="103"/>
        <v>0</v>
      </c>
      <c r="P234" s="101">
        <f t="shared" si="104"/>
        <v>0</v>
      </c>
      <c r="Q234" s="102">
        <f t="shared" si="105"/>
        <v>0</v>
      </c>
      <c r="R234" s="108"/>
    </row>
    <row r="235" spans="1:18" s="83" customFormat="1" x14ac:dyDescent="0.3">
      <c r="A235" s="107">
        <f>IF(F235="","", COUNTA($F$17:F235))</f>
        <v>187</v>
      </c>
      <c r="B235" s="84"/>
      <c r="C235" s="84"/>
      <c r="D235" s="85"/>
      <c r="E235" s="89" t="s">
        <v>265</v>
      </c>
      <c r="F235" s="90">
        <v>1</v>
      </c>
      <c r="G235" s="88">
        <v>0</v>
      </c>
      <c r="H235" s="112">
        <f t="shared" si="102"/>
        <v>1</v>
      </c>
      <c r="I235" s="111" t="s">
        <v>60</v>
      </c>
      <c r="J235" s="117" t="s">
        <v>46</v>
      </c>
      <c r="K235" s="117" t="s">
        <v>46</v>
      </c>
      <c r="L235" s="118">
        <v>0</v>
      </c>
      <c r="M235" s="101">
        <v>0</v>
      </c>
      <c r="N235" s="101">
        <v>0</v>
      </c>
      <c r="O235" s="101">
        <f t="shared" si="103"/>
        <v>0</v>
      </c>
      <c r="P235" s="101">
        <f t="shared" si="104"/>
        <v>0</v>
      </c>
      <c r="Q235" s="102">
        <f t="shared" si="105"/>
        <v>0</v>
      </c>
      <c r="R235" s="108"/>
    </row>
    <row r="236" spans="1:18" x14ac:dyDescent="0.3">
      <c r="A236" s="61" t="str">
        <f>IF(F236="","", COUNTA($F$17:F236))</f>
        <v/>
      </c>
      <c r="B236" s="27"/>
      <c r="C236" s="27"/>
      <c r="D236" s="28"/>
      <c r="E236" s="114" t="s">
        <v>277</v>
      </c>
      <c r="F236" s="103"/>
      <c r="G236" s="103"/>
      <c r="H236" s="113"/>
      <c r="I236" s="103"/>
      <c r="J236" s="103"/>
      <c r="K236" s="104"/>
      <c r="L236" s="103"/>
      <c r="M236" s="104"/>
      <c r="N236" s="104"/>
      <c r="O236" s="104"/>
      <c r="P236" s="104"/>
      <c r="Q236" s="105"/>
      <c r="R236" s="109"/>
    </row>
    <row r="237" spans="1:18" x14ac:dyDescent="0.3">
      <c r="A237" s="107">
        <f>IF(F237="","", COUNTA($F$17:F237))</f>
        <v>188</v>
      </c>
      <c r="B237" s="27"/>
      <c r="C237" s="27"/>
      <c r="D237" s="28"/>
      <c r="E237" s="89" t="s">
        <v>250</v>
      </c>
      <c r="F237" s="90">
        <v>4</v>
      </c>
      <c r="G237" s="88">
        <v>0</v>
      </c>
      <c r="H237" s="112">
        <f t="shared" ref="H237:H257" si="106">F237+G237*F237</f>
        <v>4</v>
      </c>
      <c r="I237" s="111" t="s">
        <v>60</v>
      </c>
      <c r="J237" s="117" t="s">
        <v>46</v>
      </c>
      <c r="K237" s="117" t="s">
        <v>46</v>
      </c>
      <c r="L237" s="118">
        <v>0</v>
      </c>
      <c r="M237" s="101">
        <v>0</v>
      </c>
      <c r="N237" s="101">
        <v>0</v>
      </c>
      <c r="O237" s="101">
        <f t="shared" ref="O237:O257" si="107">H237*M237</f>
        <v>0</v>
      </c>
      <c r="P237" s="101">
        <f t="shared" ref="P237:P257" si="108">H237*N237</f>
        <v>0</v>
      </c>
      <c r="Q237" s="102">
        <f t="shared" ref="Q237:Q257" si="109">O237+P237</f>
        <v>0</v>
      </c>
      <c r="R237" s="108"/>
    </row>
    <row r="238" spans="1:18" s="83" customFormat="1" x14ac:dyDescent="0.3">
      <c r="A238" s="107">
        <f>IF(F238="","", COUNTA($F$17:F238))</f>
        <v>189</v>
      </c>
      <c r="B238" s="84"/>
      <c r="C238" s="84"/>
      <c r="D238" s="85"/>
      <c r="E238" s="89" t="s">
        <v>251</v>
      </c>
      <c r="F238" s="90">
        <v>88</v>
      </c>
      <c r="G238" s="88">
        <v>0</v>
      </c>
      <c r="H238" s="112">
        <f t="shared" si="106"/>
        <v>88</v>
      </c>
      <c r="I238" s="111" t="s">
        <v>60</v>
      </c>
      <c r="J238" s="117" t="s">
        <v>46</v>
      </c>
      <c r="K238" s="117" t="s">
        <v>46</v>
      </c>
      <c r="L238" s="118">
        <v>0</v>
      </c>
      <c r="M238" s="101">
        <v>0</v>
      </c>
      <c r="N238" s="101">
        <v>0</v>
      </c>
      <c r="O238" s="101">
        <f t="shared" si="107"/>
        <v>0</v>
      </c>
      <c r="P238" s="101">
        <f t="shared" si="108"/>
        <v>0</v>
      </c>
      <c r="Q238" s="102">
        <f t="shared" si="109"/>
        <v>0</v>
      </c>
      <c r="R238" s="108"/>
    </row>
    <row r="239" spans="1:18" s="83" customFormat="1" x14ac:dyDescent="0.3">
      <c r="A239" s="107">
        <f>IF(F239="","", COUNTA($F$17:F239))</f>
        <v>190</v>
      </c>
      <c r="B239" s="84"/>
      <c r="C239" s="84"/>
      <c r="D239" s="85"/>
      <c r="E239" s="89" t="s">
        <v>252</v>
      </c>
      <c r="F239" s="90">
        <v>21</v>
      </c>
      <c r="G239" s="88">
        <v>0</v>
      </c>
      <c r="H239" s="112">
        <f t="shared" si="106"/>
        <v>21</v>
      </c>
      <c r="I239" s="111" t="s">
        <v>60</v>
      </c>
      <c r="J239" s="117" t="s">
        <v>46</v>
      </c>
      <c r="K239" s="117" t="s">
        <v>46</v>
      </c>
      <c r="L239" s="118">
        <v>0</v>
      </c>
      <c r="M239" s="101">
        <v>0</v>
      </c>
      <c r="N239" s="101">
        <v>0</v>
      </c>
      <c r="O239" s="101">
        <f t="shared" si="107"/>
        <v>0</v>
      </c>
      <c r="P239" s="101">
        <f t="shared" si="108"/>
        <v>0</v>
      </c>
      <c r="Q239" s="102">
        <f t="shared" si="109"/>
        <v>0</v>
      </c>
      <c r="R239" s="108"/>
    </row>
    <row r="240" spans="1:18" s="83" customFormat="1" x14ac:dyDescent="0.3">
      <c r="A240" s="107">
        <f>IF(F240="","", COUNTA($F$17:F240))</f>
        <v>191</v>
      </c>
      <c r="B240" s="84"/>
      <c r="C240" s="84"/>
      <c r="D240" s="85"/>
      <c r="E240" s="89" t="s">
        <v>253</v>
      </c>
      <c r="F240" s="90">
        <v>27</v>
      </c>
      <c r="G240" s="88">
        <v>0</v>
      </c>
      <c r="H240" s="112">
        <f t="shared" si="106"/>
        <v>27</v>
      </c>
      <c r="I240" s="111" t="s">
        <v>60</v>
      </c>
      <c r="J240" s="117" t="s">
        <v>46</v>
      </c>
      <c r="K240" s="117" t="s">
        <v>46</v>
      </c>
      <c r="L240" s="118">
        <v>0</v>
      </c>
      <c r="M240" s="101">
        <v>0</v>
      </c>
      <c r="N240" s="101">
        <v>0</v>
      </c>
      <c r="O240" s="101">
        <f t="shared" si="107"/>
        <v>0</v>
      </c>
      <c r="P240" s="101">
        <f t="shared" si="108"/>
        <v>0</v>
      </c>
      <c r="Q240" s="102">
        <f t="shared" si="109"/>
        <v>0</v>
      </c>
      <c r="R240" s="108"/>
    </row>
    <row r="241" spans="1:18" s="83" customFormat="1" x14ac:dyDescent="0.3">
      <c r="A241" s="107">
        <f>IF(F241="","", COUNTA($F$17:F241))</f>
        <v>192</v>
      </c>
      <c r="B241" s="84"/>
      <c r="C241" s="84"/>
      <c r="D241" s="85"/>
      <c r="E241" s="89" t="s">
        <v>254</v>
      </c>
      <c r="F241" s="90">
        <v>11</v>
      </c>
      <c r="G241" s="88">
        <v>0</v>
      </c>
      <c r="H241" s="112">
        <f t="shared" si="106"/>
        <v>11</v>
      </c>
      <c r="I241" s="111" t="s">
        <v>60</v>
      </c>
      <c r="J241" s="117" t="s">
        <v>46</v>
      </c>
      <c r="K241" s="117" t="s">
        <v>46</v>
      </c>
      <c r="L241" s="118">
        <v>0</v>
      </c>
      <c r="M241" s="101">
        <v>0</v>
      </c>
      <c r="N241" s="101">
        <v>0</v>
      </c>
      <c r="O241" s="101">
        <f t="shared" si="107"/>
        <v>0</v>
      </c>
      <c r="P241" s="101">
        <f t="shared" si="108"/>
        <v>0</v>
      </c>
      <c r="Q241" s="102">
        <f t="shared" si="109"/>
        <v>0</v>
      </c>
      <c r="R241" s="108"/>
    </row>
    <row r="242" spans="1:18" s="83" customFormat="1" x14ac:dyDescent="0.3">
      <c r="A242" s="107">
        <f>IF(F242="","", COUNTA($F$17:F242))</f>
        <v>193</v>
      </c>
      <c r="B242" s="84"/>
      <c r="C242" s="84"/>
      <c r="D242" s="85"/>
      <c r="E242" s="89" t="s">
        <v>255</v>
      </c>
      <c r="F242" s="90">
        <v>2</v>
      </c>
      <c r="G242" s="88">
        <v>0</v>
      </c>
      <c r="H242" s="112">
        <f t="shared" si="106"/>
        <v>2</v>
      </c>
      <c r="I242" s="111" t="s">
        <v>60</v>
      </c>
      <c r="J242" s="117" t="s">
        <v>46</v>
      </c>
      <c r="K242" s="117" t="s">
        <v>46</v>
      </c>
      <c r="L242" s="118">
        <v>0</v>
      </c>
      <c r="M242" s="101">
        <v>0</v>
      </c>
      <c r="N242" s="101">
        <v>0</v>
      </c>
      <c r="O242" s="101">
        <f t="shared" si="107"/>
        <v>0</v>
      </c>
      <c r="P242" s="101">
        <f t="shared" si="108"/>
        <v>0</v>
      </c>
      <c r="Q242" s="102">
        <f t="shared" si="109"/>
        <v>0</v>
      </c>
      <c r="R242" s="108"/>
    </row>
    <row r="243" spans="1:18" s="83" customFormat="1" x14ac:dyDescent="0.3">
      <c r="A243" s="107">
        <f>IF(F243="","", COUNTA($F$17:F243))</f>
        <v>194</v>
      </c>
      <c r="B243" s="84"/>
      <c r="C243" s="84"/>
      <c r="D243" s="85"/>
      <c r="E243" s="89" t="s">
        <v>256</v>
      </c>
      <c r="F243" s="90">
        <v>4</v>
      </c>
      <c r="G243" s="88">
        <v>0</v>
      </c>
      <c r="H243" s="112">
        <f t="shared" si="106"/>
        <v>4</v>
      </c>
      <c r="I243" s="111" t="s">
        <v>60</v>
      </c>
      <c r="J243" s="117" t="s">
        <v>46</v>
      </c>
      <c r="K243" s="117" t="s">
        <v>46</v>
      </c>
      <c r="L243" s="118">
        <v>0</v>
      </c>
      <c r="M243" s="101">
        <v>0</v>
      </c>
      <c r="N243" s="101">
        <v>0</v>
      </c>
      <c r="O243" s="101">
        <f t="shared" si="107"/>
        <v>0</v>
      </c>
      <c r="P243" s="101">
        <f t="shared" si="108"/>
        <v>0</v>
      </c>
      <c r="Q243" s="102">
        <f t="shared" si="109"/>
        <v>0</v>
      </c>
      <c r="R243" s="108"/>
    </row>
    <row r="244" spans="1:18" s="83" customFormat="1" x14ac:dyDescent="0.3">
      <c r="A244" s="107">
        <f>IF(F244="","", COUNTA($F$17:F244))</f>
        <v>195</v>
      </c>
      <c r="B244" s="84"/>
      <c r="C244" s="84"/>
      <c r="D244" s="85"/>
      <c r="E244" s="89" t="s">
        <v>257</v>
      </c>
      <c r="F244" s="90">
        <v>1</v>
      </c>
      <c r="G244" s="88">
        <v>0</v>
      </c>
      <c r="H244" s="112">
        <f t="shared" si="106"/>
        <v>1</v>
      </c>
      <c r="I244" s="111" t="s">
        <v>60</v>
      </c>
      <c r="J244" s="117" t="s">
        <v>46</v>
      </c>
      <c r="K244" s="117" t="s">
        <v>46</v>
      </c>
      <c r="L244" s="118">
        <v>0</v>
      </c>
      <c r="M244" s="101">
        <v>0</v>
      </c>
      <c r="N244" s="101">
        <v>0</v>
      </c>
      <c r="O244" s="101">
        <f t="shared" si="107"/>
        <v>0</v>
      </c>
      <c r="P244" s="101">
        <f t="shared" si="108"/>
        <v>0</v>
      </c>
      <c r="Q244" s="102">
        <f t="shared" si="109"/>
        <v>0</v>
      </c>
      <c r="R244" s="108"/>
    </row>
    <row r="245" spans="1:18" s="83" customFormat="1" x14ac:dyDescent="0.3">
      <c r="A245" s="107">
        <f>IF(F245="","", COUNTA($F$17:F245))</f>
        <v>196</v>
      </c>
      <c r="B245" s="84"/>
      <c r="C245" s="84"/>
      <c r="D245" s="85"/>
      <c r="E245" s="89" t="s">
        <v>258</v>
      </c>
      <c r="F245" s="90">
        <v>2</v>
      </c>
      <c r="G245" s="88">
        <v>0</v>
      </c>
      <c r="H245" s="112">
        <f t="shared" si="106"/>
        <v>2</v>
      </c>
      <c r="I245" s="111" t="s">
        <v>60</v>
      </c>
      <c r="J245" s="117" t="s">
        <v>46</v>
      </c>
      <c r="K245" s="117" t="s">
        <v>46</v>
      </c>
      <c r="L245" s="118">
        <v>0</v>
      </c>
      <c r="M245" s="101">
        <v>0</v>
      </c>
      <c r="N245" s="101">
        <v>0</v>
      </c>
      <c r="O245" s="101">
        <f t="shared" si="107"/>
        <v>0</v>
      </c>
      <c r="P245" s="101">
        <f t="shared" si="108"/>
        <v>0</v>
      </c>
      <c r="Q245" s="102">
        <f t="shared" si="109"/>
        <v>0</v>
      </c>
      <c r="R245" s="108"/>
    </row>
    <row r="246" spans="1:18" s="83" customFormat="1" x14ac:dyDescent="0.3">
      <c r="A246" s="107">
        <f>IF(F246="","", COUNTA($F$17:F246))</f>
        <v>197</v>
      </c>
      <c r="B246" s="84"/>
      <c r="C246" s="84"/>
      <c r="D246" s="85"/>
      <c r="E246" s="89" t="s">
        <v>259</v>
      </c>
      <c r="F246" s="90">
        <v>1</v>
      </c>
      <c r="G246" s="88">
        <v>0</v>
      </c>
      <c r="H246" s="112">
        <f t="shared" si="106"/>
        <v>1</v>
      </c>
      <c r="I246" s="111" t="s">
        <v>60</v>
      </c>
      <c r="J246" s="117" t="s">
        <v>46</v>
      </c>
      <c r="K246" s="117" t="s">
        <v>46</v>
      </c>
      <c r="L246" s="118">
        <v>0</v>
      </c>
      <c r="M246" s="101">
        <v>0</v>
      </c>
      <c r="N246" s="101">
        <v>0</v>
      </c>
      <c r="O246" s="101">
        <f t="shared" si="107"/>
        <v>0</v>
      </c>
      <c r="P246" s="101">
        <f t="shared" si="108"/>
        <v>0</v>
      </c>
      <c r="Q246" s="102">
        <f t="shared" si="109"/>
        <v>0</v>
      </c>
      <c r="R246" s="108"/>
    </row>
    <row r="247" spans="1:18" s="83" customFormat="1" x14ac:dyDescent="0.3">
      <c r="A247" s="107">
        <f>IF(F247="","", COUNTA($F$17:F247))</f>
        <v>198</v>
      </c>
      <c r="B247" s="84"/>
      <c r="C247" s="84"/>
      <c r="D247" s="85"/>
      <c r="E247" s="89" t="s">
        <v>260</v>
      </c>
      <c r="F247" s="90">
        <v>3</v>
      </c>
      <c r="G247" s="88">
        <v>0</v>
      </c>
      <c r="H247" s="112">
        <f t="shared" si="106"/>
        <v>3</v>
      </c>
      <c r="I247" s="111" t="s">
        <v>60</v>
      </c>
      <c r="J247" s="117" t="s">
        <v>46</v>
      </c>
      <c r="K247" s="117" t="s">
        <v>46</v>
      </c>
      <c r="L247" s="118">
        <v>0</v>
      </c>
      <c r="M247" s="101">
        <v>0</v>
      </c>
      <c r="N247" s="101">
        <v>0</v>
      </c>
      <c r="O247" s="101">
        <f t="shared" si="107"/>
        <v>0</v>
      </c>
      <c r="P247" s="101">
        <f t="shared" si="108"/>
        <v>0</v>
      </c>
      <c r="Q247" s="102">
        <f t="shared" si="109"/>
        <v>0</v>
      </c>
      <c r="R247" s="108"/>
    </row>
    <row r="248" spans="1:18" s="83" customFormat="1" x14ac:dyDescent="0.3">
      <c r="A248" s="107">
        <f>IF(F248="","", COUNTA($F$17:F248))</f>
        <v>199</v>
      </c>
      <c r="B248" s="84"/>
      <c r="C248" s="84"/>
      <c r="D248" s="85"/>
      <c r="E248" s="89" t="s">
        <v>261</v>
      </c>
      <c r="F248" s="90">
        <v>59</v>
      </c>
      <c r="G248" s="88">
        <v>0</v>
      </c>
      <c r="H248" s="112">
        <f t="shared" si="106"/>
        <v>59</v>
      </c>
      <c r="I248" s="111" t="s">
        <v>60</v>
      </c>
      <c r="J248" s="117" t="s">
        <v>46</v>
      </c>
      <c r="K248" s="117" t="s">
        <v>46</v>
      </c>
      <c r="L248" s="118">
        <v>0</v>
      </c>
      <c r="M248" s="101">
        <v>0</v>
      </c>
      <c r="N248" s="101">
        <v>0</v>
      </c>
      <c r="O248" s="101">
        <f t="shared" si="107"/>
        <v>0</v>
      </c>
      <c r="P248" s="101">
        <f t="shared" si="108"/>
        <v>0</v>
      </c>
      <c r="Q248" s="102">
        <f t="shared" si="109"/>
        <v>0</v>
      </c>
      <c r="R248" s="108"/>
    </row>
    <row r="249" spans="1:18" s="83" customFormat="1" x14ac:dyDescent="0.3">
      <c r="A249" s="107">
        <f>IF(F249="","", COUNTA($F$17:F249))</f>
        <v>200</v>
      </c>
      <c r="B249" s="84"/>
      <c r="C249" s="84"/>
      <c r="D249" s="85"/>
      <c r="E249" s="89" t="s">
        <v>262</v>
      </c>
      <c r="F249" s="90">
        <v>33</v>
      </c>
      <c r="G249" s="88">
        <v>0</v>
      </c>
      <c r="H249" s="112">
        <f t="shared" si="106"/>
        <v>33</v>
      </c>
      <c r="I249" s="111" t="s">
        <v>60</v>
      </c>
      <c r="J249" s="117" t="s">
        <v>46</v>
      </c>
      <c r="K249" s="117" t="s">
        <v>46</v>
      </c>
      <c r="L249" s="118">
        <v>0</v>
      </c>
      <c r="M249" s="101">
        <v>0</v>
      </c>
      <c r="N249" s="101">
        <v>0</v>
      </c>
      <c r="O249" s="101">
        <f t="shared" si="107"/>
        <v>0</v>
      </c>
      <c r="P249" s="101">
        <f t="shared" si="108"/>
        <v>0</v>
      </c>
      <c r="Q249" s="102">
        <f t="shared" si="109"/>
        <v>0</v>
      </c>
      <c r="R249" s="108"/>
    </row>
    <row r="250" spans="1:18" s="83" customFormat="1" x14ac:dyDescent="0.3">
      <c r="A250" s="107">
        <f>IF(F250="","", COUNTA($F$17:F250))</f>
        <v>201</v>
      </c>
      <c r="B250" s="84"/>
      <c r="C250" s="84"/>
      <c r="D250" s="85"/>
      <c r="E250" s="89" t="s">
        <v>263</v>
      </c>
      <c r="F250" s="90">
        <v>15</v>
      </c>
      <c r="G250" s="88">
        <v>0</v>
      </c>
      <c r="H250" s="112">
        <f t="shared" si="106"/>
        <v>15</v>
      </c>
      <c r="I250" s="111" t="s">
        <v>60</v>
      </c>
      <c r="J250" s="117" t="s">
        <v>46</v>
      </c>
      <c r="K250" s="117" t="s">
        <v>46</v>
      </c>
      <c r="L250" s="118">
        <v>0</v>
      </c>
      <c r="M250" s="101">
        <v>0</v>
      </c>
      <c r="N250" s="101">
        <v>0</v>
      </c>
      <c r="O250" s="101">
        <f t="shared" si="107"/>
        <v>0</v>
      </c>
      <c r="P250" s="101">
        <f t="shared" si="108"/>
        <v>0</v>
      </c>
      <c r="Q250" s="102">
        <f t="shared" si="109"/>
        <v>0</v>
      </c>
      <c r="R250" s="108"/>
    </row>
    <row r="251" spans="1:18" s="83" customFormat="1" x14ac:dyDescent="0.3">
      <c r="A251" s="107">
        <f>IF(F251="","", COUNTA($F$17:F251))</f>
        <v>202</v>
      </c>
      <c r="B251" s="84"/>
      <c r="C251" s="84"/>
      <c r="D251" s="85"/>
      <c r="E251" s="89" t="s">
        <v>264</v>
      </c>
      <c r="F251" s="90">
        <v>4</v>
      </c>
      <c r="G251" s="88">
        <v>0</v>
      </c>
      <c r="H251" s="112">
        <f t="shared" si="106"/>
        <v>4</v>
      </c>
      <c r="I251" s="111" t="s">
        <v>60</v>
      </c>
      <c r="J251" s="117" t="s">
        <v>46</v>
      </c>
      <c r="K251" s="117" t="s">
        <v>46</v>
      </c>
      <c r="L251" s="118">
        <v>0</v>
      </c>
      <c r="M251" s="101">
        <v>0</v>
      </c>
      <c r="N251" s="101">
        <v>0</v>
      </c>
      <c r="O251" s="101">
        <f t="shared" si="107"/>
        <v>0</v>
      </c>
      <c r="P251" s="101">
        <f t="shared" si="108"/>
        <v>0</v>
      </c>
      <c r="Q251" s="102">
        <f t="shared" si="109"/>
        <v>0</v>
      </c>
      <c r="R251" s="108"/>
    </row>
    <row r="252" spans="1:18" s="83" customFormat="1" x14ac:dyDescent="0.3">
      <c r="A252" s="107">
        <f>IF(F252="","", COUNTA($F$17:F252))</f>
        <v>203</v>
      </c>
      <c r="B252" s="84"/>
      <c r="C252" s="84"/>
      <c r="D252" s="85"/>
      <c r="E252" s="89" t="s">
        <v>265</v>
      </c>
      <c r="F252" s="90">
        <v>9</v>
      </c>
      <c r="G252" s="88">
        <v>0</v>
      </c>
      <c r="H252" s="112">
        <f t="shared" si="106"/>
        <v>9</v>
      </c>
      <c r="I252" s="111" t="s">
        <v>60</v>
      </c>
      <c r="J252" s="117" t="s">
        <v>46</v>
      </c>
      <c r="K252" s="117" t="s">
        <v>46</v>
      </c>
      <c r="L252" s="118">
        <v>0</v>
      </c>
      <c r="M252" s="101">
        <v>0</v>
      </c>
      <c r="N252" s="101">
        <v>0</v>
      </c>
      <c r="O252" s="101">
        <f t="shared" si="107"/>
        <v>0</v>
      </c>
      <c r="P252" s="101">
        <f t="shared" si="108"/>
        <v>0</v>
      </c>
      <c r="Q252" s="102">
        <f t="shared" si="109"/>
        <v>0</v>
      </c>
      <c r="R252" s="108"/>
    </row>
    <row r="253" spans="1:18" s="83" customFormat="1" x14ac:dyDescent="0.3">
      <c r="A253" s="107">
        <f>IF(F253="","", COUNTA($F$17:F253))</f>
        <v>204</v>
      </c>
      <c r="B253" s="84"/>
      <c r="C253" s="84"/>
      <c r="D253" s="85"/>
      <c r="E253" s="89" t="s">
        <v>266</v>
      </c>
      <c r="F253" s="90">
        <v>3</v>
      </c>
      <c r="G253" s="88">
        <v>0</v>
      </c>
      <c r="H253" s="112">
        <f t="shared" si="106"/>
        <v>3</v>
      </c>
      <c r="I253" s="111" t="s">
        <v>60</v>
      </c>
      <c r="J253" s="117" t="s">
        <v>46</v>
      </c>
      <c r="K253" s="117" t="s">
        <v>46</v>
      </c>
      <c r="L253" s="118">
        <v>0</v>
      </c>
      <c r="M253" s="101">
        <v>0</v>
      </c>
      <c r="N253" s="101">
        <v>0</v>
      </c>
      <c r="O253" s="101">
        <f t="shared" si="107"/>
        <v>0</v>
      </c>
      <c r="P253" s="101">
        <f t="shared" si="108"/>
        <v>0</v>
      </c>
      <c r="Q253" s="102">
        <f t="shared" si="109"/>
        <v>0</v>
      </c>
      <c r="R253" s="108"/>
    </row>
    <row r="254" spans="1:18" s="83" customFormat="1" x14ac:dyDescent="0.3">
      <c r="A254" s="107">
        <f>IF(F254="","", COUNTA($F$17:F254))</f>
        <v>205</v>
      </c>
      <c r="B254" s="84"/>
      <c r="C254" s="84"/>
      <c r="D254" s="85"/>
      <c r="E254" s="89" t="s">
        <v>267</v>
      </c>
      <c r="F254" s="90">
        <v>2</v>
      </c>
      <c r="G254" s="88">
        <v>0</v>
      </c>
      <c r="H254" s="112">
        <f t="shared" si="106"/>
        <v>2</v>
      </c>
      <c r="I254" s="111" t="s">
        <v>60</v>
      </c>
      <c r="J254" s="117" t="s">
        <v>46</v>
      </c>
      <c r="K254" s="117" t="s">
        <v>46</v>
      </c>
      <c r="L254" s="118">
        <v>0</v>
      </c>
      <c r="M254" s="101">
        <v>0</v>
      </c>
      <c r="N254" s="101">
        <v>0</v>
      </c>
      <c r="O254" s="101">
        <f t="shared" si="107"/>
        <v>0</v>
      </c>
      <c r="P254" s="101">
        <f t="shared" si="108"/>
        <v>0</v>
      </c>
      <c r="Q254" s="102">
        <f t="shared" si="109"/>
        <v>0</v>
      </c>
      <c r="R254" s="108"/>
    </row>
    <row r="255" spans="1:18" s="83" customFormat="1" x14ac:dyDescent="0.3">
      <c r="A255" s="107">
        <f>IF(F255="","", COUNTA($F$17:F255))</f>
        <v>206</v>
      </c>
      <c r="B255" s="84"/>
      <c r="C255" s="84"/>
      <c r="D255" s="85"/>
      <c r="E255" s="89" t="s">
        <v>268</v>
      </c>
      <c r="F255" s="90">
        <v>2</v>
      </c>
      <c r="G255" s="88">
        <v>0</v>
      </c>
      <c r="H255" s="112">
        <f t="shared" si="106"/>
        <v>2</v>
      </c>
      <c r="I255" s="111" t="s">
        <v>60</v>
      </c>
      <c r="J255" s="117" t="s">
        <v>46</v>
      </c>
      <c r="K255" s="117" t="s">
        <v>46</v>
      </c>
      <c r="L255" s="118">
        <v>0</v>
      </c>
      <c r="M255" s="101">
        <v>0</v>
      </c>
      <c r="N255" s="101">
        <v>0</v>
      </c>
      <c r="O255" s="101">
        <f t="shared" si="107"/>
        <v>0</v>
      </c>
      <c r="P255" s="101">
        <f t="shared" si="108"/>
        <v>0</v>
      </c>
      <c r="Q255" s="102">
        <f t="shared" si="109"/>
        <v>0</v>
      </c>
      <c r="R255" s="108"/>
    </row>
    <row r="256" spans="1:18" s="83" customFormat="1" x14ac:dyDescent="0.3">
      <c r="A256" s="107">
        <f>IF(F256="","", COUNTA($F$17:F256))</f>
        <v>207</v>
      </c>
      <c r="B256" s="84"/>
      <c r="C256" s="84"/>
      <c r="D256" s="85"/>
      <c r="E256" s="89" t="s">
        <v>269</v>
      </c>
      <c r="F256" s="90">
        <v>4</v>
      </c>
      <c r="G256" s="88">
        <v>0</v>
      </c>
      <c r="H256" s="112">
        <f t="shared" si="106"/>
        <v>4</v>
      </c>
      <c r="I256" s="111" t="s">
        <v>60</v>
      </c>
      <c r="J256" s="117" t="s">
        <v>46</v>
      </c>
      <c r="K256" s="117" t="s">
        <v>46</v>
      </c>
      <c r="L256" s="118">
        <v>0</v>
      </c>
      <c r="M256" s="101">
        <v>0</v>
      </c>
      <c r="N256" s="101">
        <v>0</v>
      </c>
      <c r="O256" s="101">
        <f t="shared" si="107"/>
        <v>0</v>
      </c>
      <c r="P256" s="101">
        <f t="shared" si="108"/>
        <v>0</v>
      </c>
      <c r="Q256" s="102">
        <f t="shared" si="109"/>
        <v>0</v>
      </c>
      <c r="R256" s="108"/>
    </row>
    <row r="257" spans="1:18" s="83" customFormat="1" ht="46.8" x14ac:dyDescent="0.3">
      <c r="A257" s="107">
        <f>IF(F257="","", COUNTA($F$17:F257))</f>
        <v>208</v>
      </c>
      <c r="B257" s="84"/>
      <c r="C257" s="84"/>
      <c r="D257" s="85"/>
      <c r="E257" s="91" t="s">
        <v>270</v>
      </c>
      <c r="F257" s="90">
        <v>4</v>
      </c>
      <c r="G257" s="88">
        <v>0</v>
      </c>
      <c r="H257" s="112">
        <f t="shared" si="106"/>
        <v>4</v>
      </c>
      <c r="I257" s="111" t="s">
        <v>60</v>
      </c>
      <c r="J257" s="117" t="s">
        <v>46</v>
      </c>
      <c r="K257" s="117" t="s">
        <v>46</v>
      </c>
      <c r="L257" s="118">
        <v>0</v>
      </c>
      <c r="M257" s="101">
        <v>0</v>
      </c>
      <c r="N257" s="101">
        <v>0</v>
      </c>
      <c r="O257" s="101">
        <f t="shared" si="107"/>
        <v>0</v>
      </c>
      <c r="P257" s="101">
        <f t="shared" si="108"/>
        <v>0</v>
      </c>
      <c r="Q257" s="102">
        <f t="shared" si="109"/>
        <v>0</v>
      </c>
      <c r="R257" s="108"/>
    </row>
    <row r="258" spans="1:18" s="83" customFormat="1" x14ac:dyDescent="0.3">
      <c r="A258" s="86"/>
      <c r="B258" s="84"/>
      <c r="C258" s="84"/>
      <c r="D258" s="85"/>
      <c r="E258" s="114" t="s">
        <v>166</v>
      </c>
      <c r="F258" s="103"/>
      <c r="G258" s="103"/>
      <c r="H258" s="113"/>
      <c r="I258" s="103"/>
      <c r="J258" s="103"/>
      <c r="K258" s="104"/>
      <c r="L258" s="103"/>
      <c r="M258" s="104"/>
      <c r="N258" s="104"/>
      <c r="O258" s="104"/>
      <c r="P258" s="104"/>
      <c r="Q258" s="105"/>
      <c r="R258" s="109"/>
    </row>
    <row r="259" spans="1:18" s="83" customFormat="1" x14ac:dyDescent="0.3">
      <c r="A259" s="107">
        <f>IF(F259="","", COUNTA($F$17:F259))</f>
        <v>209</v>
      </c>
      <c r="B259" s="84"/>
      <c r="C259" s="84"/>
      <c r="D259" s="85"/>
      <c r="E259" s="89" t="s">
        <v>167</v>
      </c>
      <c r="F259" s="90">
        <v>2100</v>
      </c>
      <c r="G259" s="115">
        <v>0.1</v>
      </c>
      <c r="H259" s="112">
        <f t="shared" ref="H259:H260" si="110">G259*F259+F259</f>
        <v>2310</v>
      </c>
      <c r="I259" s="116" t="s">
        <v>61</v>
      </c>
      <c r="J259" s="117" t="s">
        <v>46</v>
      </c>
      <c r="K259" s="117" t="s">
        <v>46</v>
      </c>
      <c r="L259" s="118">
        <v>0</v>
      </c>
      <c r="M259" s="101">
        <v>0</v>
      </c>
      <c r="N259" s="101">
        <v>0</v>
      </c>
      <c r="O259" s="101">
        <f t="shared" ref="O259:O260" si="111">H259*M259</f>
        <v>0</v>
      </c>
      <c r="P259" s="101">
        <f t="shared" ref="P259:P260" si="112">H259*N259</f>
        <v>0</v>
      </c>
      <c r="Q259" s="102">
        <f t="shared" ref="Q259:Q260" si="113">O259+P259</f>
        <v>0</v>
      </c>
      <c r="R259" s="108"/>
    </row>
    <row r="260" spans="1:18" s="83" customFormat="1" x14ac:dyDescent="0.3">
      <c r="A260" s="107">
        <f>IF(F260="","", COUNTA($F$17:F260))</f>
        <v>210</v>
      </c>
      <c r="B260" s="84"/>
      <c r="C260" s="84"/>
      <c r="D260" s="85"/>
      <c r="E260" s="89" t="s">
        <v>168</v>
      </c>
      <c r="F260" s="90">
        <v>6300</v>
      </c>
      <c r="G260" s="115">
        <v>0.1</v>
      </c>
      <c r="H260" s="112">
        <f t="shared" si="110"/>
        <v>6930</v>
      </c>
      <c r="I260" s="116" t="s">
        <v>61</v>
      </c>
      <c r="J260" s="117" t="s">
        <v>46</v>
      </c>
      <c r="K260" s="117" t="s">
        <v>46</v>
      </c>
      <c r="L260" s="118">
        <v>0</v>
      </c>
      <c r="M260" s="101">
        <v>0</v>
      </c>
      <c r="N260" s="101">
        <v>0</v>
      </c>
      <c r="O260" s="101">
        <f t="shared" si="111"/>
        <v>0</v>
      </c>
      <c r="P260" s="101">
        <f t="shared" si="112"/>
        <v>0</v>
      </c>
      <c r="Q260" s="102">
        <f t="shared" si="113"/>
        <v>0</v>
      </c>
      <c r="R260" s="108"/>
    </row>
    <row r="261" spans="1:18" x14ac:dyDescent="0.3">
      <c r="A261" s="61" t="str">
        <f>IF(F261="","", COUNTA($F$17:F261))</f>
        <v/>
      </c>
      <c r="B261" s="27"/>
      <c r="C261" s="27"/>
      <c r="D261" s="28"/>
      <c r="E261" s="78"/>
      <c r="F261" s="79"/>
      <c r="G261" s="79"/>
      <c r="H261" s="80"/>
      <c r="I261" s="79"/>
      <c r="J261" s="10"/>
      <c r="K261" s="101"/>
      <c r="L261" s="10"/>
      <c r="M261" s="12"/>
      <c r="N261" s="12"/>
      <c r="O261" s="12"/>
      <c r="P261" s="12"/>
      <c r="Q261" s="13"/>
      <c r="R261" s="66"/>
    </row>
    <row r="262" spans="1:18" ht="17.399999999999999" x14ac:dyDescent="0.3">
      <c r="A262" s="61" t="str">
        <f>IF(F262="","", COUNTA($F$17:F262))</f>
        <v/>
      </c>
      <c r="B262" s="14"/>
      <c r="C262" s="14"/>
      <c r="D262" s="15"/>
      <c r="E262" s="129" t="s">
        <v>40</v>
      </c>
      <c r="F262" s="76"/>
      <c r="G262" s="76"/>
      <c r="H262" s="81"/>
      <c r="I262" s="76"/>
      <c r="J262" s="16"/>
      <c r="K262" s="129">
        <f>SUM(K228:K261)</f>
        <v>0</v>
      </c>
      <c r="L262" s="125"/>
      <c r="M262" s="126"/>
      <c r="N262" s="126"/>
      <c r="O262" s="130">
        <f>SUM(O228:O261)</f>
        <v>0</v>
      </c>
      <c r="P262" s="130">
        <f>SUM(P228:P261)</f>
        <v>0</v>
      </c>
      <c r="Q262" s="127"/>
      <c r="R262" s="130">
        <f>SUM(Q228:Q261)</f>
        <v>0</v>
      </c>
    </row>
    <row r="263" spans="1:18" x14ac:dyDescent="0.3">
      <c r="A263" s="61" t="str">
        <f>IF(F263="","", COUNTA($F$17:F263))</f>
        <v/>
      </c>
      <c r="B263" s="20"/>
      <c r="C263" s="20"/>
      <c r="D263" s="21"/>
      <c r="E263" s="73"/>
      <c r="F263" s="77"/>
      <c r="G263" s="77"/>
      <c r="H263" s="82"/>
      <c r="I263" s="77"/>
      <c r="J263" s="23"/>
      <c r="K263" s="104"/>
      <c r="L263" s="23"/>
      <c r="M263" s="25"/>
      <c r="N263" s="25"/>
      <c r="O263" s="25"/>
      <c r="P263" s="25"/>
      <c r="Q263" s="26"/>
      <c r="R263" s="65"/>
    </row>
    <row r="264" spans="1:18" x14ac:dyDescent="0.3">
      <c r="A264" s="64"/>
      <c r="B264" s="20"/>
      <c r="C264" s="20"/>
      <c r="D264" s="21"/>
      <c r="E264" s="22"/>
      <c r="F264" s="23"/>
      <c r="G264" s="23"/>
      <c r="H264" s="24"/>
      <c r="I264" s="23"/>
      <c r="J264" s="23"/>
      <c r="K264" s="104"/>
      <c r="L264" s="23"/>
      <c r="M264" s="25"/>
      <c r="N264" s="25"/>
      <c r="O264" s="25"/>
      <c r="P264" s="25"/>
      <c r="Q264" s="26"/>
      <c r="R264" s="65"/>
    </row>
    <row r="265" spans="1:18" x14ac:dyDescent="0.3">
      <c r="A265" s="58"/>
      <c r="B265" s="38"/>
      <c r="C265" s="38"/>
      <c r="D265" s="37"/>
      <c r="E265" s="39"/>
      <c r="F265" s="40"/>
      <c r="G265" s="40"/>
      <c r="H265" s="40"/>
      <c r="I265" s="40"/>
      <c r="J265" s="40"/>
      <c r="K265" s="110"/>
      <c r="L265" s="40"/>
      <c r="M265" s="41"/>
      <c r="N265" s="149"/>
      <c r="O265" s="149"/>
      <c r="P265" s="149"/>
      <c r="Q265" s="149"/>
      <c r="R265" s="150"/>
    </row>
    <row r="266" spans="1:18" x14ac:dyDescent="0.3">
      <c r="A266" s="151"/>
      <c r="B266" s="152"/>
      <c r="C266" s="152"/>
      <c r="D266" s="152"/>
      <c r="E266" s="152"/>
      <c r="F266" s="152"/>
      <c r="G266" s="152"/>
      <c r="H266" s="152"/>
      <c r="I266" s="152"/>
      <c r="J266" s="152"/>
      <c r="K266" s="152"/>
      <c r="L266" s="152"/>
      <c r="M266" s="152"/>
      <c r="N266" s="152"/>
      <c r="O266" s="152"/>
      <c r="P266" s="152"/>
      <c r="Q266" s="152"/>
      <c r="R266" s="153"/>
    </row>
    <row r="267" spans="1:18" ht="14.4" x14ac:dyDescent="0.3">
      <c r="A267" s="139" t="s">
        <v>19</v>
      </c>
      <c r="B267" s="139"/>
      <c r="C267" s="139"/>
      <c r="D267" s="139"/>
      <c r="E267" s="139"/>
      <c r="F267" s="139"/>
      <c r="G267" s="139"/>
      <c r="H267" s="139"/>
      <c r="I267" s="139"/>
      <c r="J267" s="131"/>
      <c r="K267" s="132"/>
      <c r="L267" s="131"/>
      <c r="M267" s="132"/>
      <c r="N267" s="132"/>
      <c r="O267" s="132"/>
      <c r="P267" s="132"/>
      <c r="Q267" s="132">
        <f>SUM(Q16:Q266)</f>
        <v>0</v>
      </c>
      <c r="R267" s="132">
        <f>SUM(R16:R266)</f>
        <v>0</v>
      </c>
    </row>
    <row r="268" spans="1:18" ht="14.4" x14ac:dyDescent="0.3">
      <c r="A268" s="139" t="s">
        <v>20</v>
      </c>
      <c r="B268" s="139"/>
      <c r="C268" s="139"/>
      <c r="D268" s="139"/>
      <c r="E268" s="139"/>
      <c r="F268" s="139"/>
      <c r="G268" s="139"/>
      <c r="H268" s="139"/>
      <c r="I268" s="139"/>
      <c r="J268" s="131"/>
      <c r="K268" s="132"/>
      <c r="L268" s="131"/>
      <c r="M268" s="133">
        <v>0.25</v>
      </c>
      <c r="N268" s="132"/>
      <c r="O268" s="132"/>
      <c r="P268" s="132"/>
      <c r="Q268" s="132">
        <f>M268*Q267</f>
        <v>0</v>
      </c>
      <c r="R268" s="132">
        <f>M268*R267</f>
        <v>0</v>
      </c>
    </row>
    <row r="269" spans="1:18" ht="14.4" x14ac:dyDescent="0.3">
      <c r="A269" s="139" t="s">
        <v>21</v>
      </c>
      <c r="B269" s="139"/>
      <c r="C269" s="139"/>
      <c r="D269" s="139"/>
      <c r="E269" s="139"/>
      <c r="F269" s="139"/>
      <c r="G269" s="139"/>
      <c r="H269" s="139"/>
      <c r="I269" s="139"/>
      <c r="J269" s="131"/>
      <c r="K269" s="132"/>
      <c r="L269" s="131"/>
      <c r="M269" s="132"/>
      <c r="N269" s="132"/>
      <c r="O269" s="132"/>
      <c r="P269" s="132"/>
      <c r="Q269" s="132">
        <f>SUM(Q267:Q268)</f>
        <v>0</v>
      </c>
      <c r="R269" s="132">
        <f>SUM(R267:R268)</f>
        <v>0</v>
      </c>
    </row>
    <row r="270" spans="1:18" ht="14.4" x14ac:dyDescent="0.3">
      <c r="A270" s="139"/>
      <c r="B270" s="139"/>
      <c r="C270" s="139"/>
      <c r="D270" s="139"/>
      <c r="E270" s="139"/>
      <c r="F270" s="139"/>
      <c r="G270" s="139"/>
      <c r="H270" s="139"/>
      <c r="I270" s="139"/>
      <c r="J270" s="139"/>
      <c r="K270" s="139"/>
      <c r="L270" s="139"/>
      <c r="M270" s="139"/>
      <c r="N270" s="139"/>
      <c r="O270" s="139"/>
      <c r="P270" s="139"/>
      <c r="Q270" s="139"/>
      <c r="R270" s="139"/>
    </row>
    <row r="271" spans="1:18" ht="14.4" customHeight="1" x14ac:dyDescent="0.3">
      <c r="A271" s="140" t="s">
        <v>22</v>
      </c>
      <c r="B271" s="141"/>
      <c r="C271" s="141"/>
      <c r="D271" s="141"/>
      <c r="E271" s="141"/>
      <c r="F271" s="141"/>
      <c r="G271" s="141"/>
      <c r="H271" s="141"/>
      <c r="I271" s="141"/>
      <c r="J271" s="141"/>
      <c r="K271" s="141"/>
      <c r="L271" s="141"/>
      <c r="M271" s="141"/>
      <c r="N271" s="141"/>
      <c r="O271" s="141"/>
      <c r="P271" s="141"/>
      <c r="Q271" s="141"/>
      <c r="R271" s="142"/>
    </row>
    <row r="272" spans="1:18" ht="14.4" customHeight="1" thickBot="1" x14ac:dyDescent="0.35">
      <c r="A272" s="143"/>
      <c r="B272" s="144"/>
      <c r="C272" s="144"/>
      <c r="D272" s="144"/>
      <c r="E272" s="144"/>
      <c r="F272" s="144"/>
      <c r="G272" s="144"/>
      <c r="H272" s="144"/>
      <c r="I272" s="144"/>
      <c r="J272" s="144"/>
      <c r="K272" s="144"/>
      <c r="L272" s="144"/>
      <c r="M272" s="144"/>
      <c r="N272" s="144"/>
      <c r="O272" s="144"/>
      <c r="P272" s="144"/>
      <c r="Q272" s="144"/>
      <c r="R272" s="145"/>
    </row>
  </sheetData>
  <mergeCells count="17">
    <mergeCell ref="A2:R2"/>
    <mergeCell ref="E12:R13"/>
    <mergeCell ref="N14:R14"/>
    <mergeCell ref="A266:R266"/>
    <mergeCell ref="G5:H5"/>
    <mergeCell ref="I5:R5"/>
    <mergeCell ref="G7:H7"/>
    <mergeCell ref="I7:R7"/>
    <mergeCell ref="G8:H8"/>
    <mergeCell ref="I8:R8"/>
    <mergeCell ref="A11:R11"/>
    <mergeCell ref="N265:R265"/>
    <mergeCell ref="A270:R270"/>
    <mergeCell ref="A267:I267"/>
    <mergeCell ref="A268:I268"/>
    <mergeCell ref="A269:I269"/>
    <mergeCell ref="A271:R27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zoomScaleNormal="100" workbookViewId="0">
      <selection sqref="A1:J1"/>
    </sheetView>
  </sheetViews>
  <sheetFormatPr defaultRowHeight="14.4" x14ac:dyDescent="0.3"/>
  <cols>
    <col min="1" max="1" width="14.109375" customWidth="1"/>
    <col min="6" max="6" width="18.6640625" customWidth="1"/>
    <col min="7" max="7" width="14.6640625" customWidth="1"/>
    <col min="8" max="8" width="15.6640625" customWidth="1"/>
    <col min="9" max="9" width="15.88671875" customWidth="1"/>
    <col min="10" max="10" width="19.44140625" customWidth="1"/>
  </cols>
  <sheetData>
    <row r="1" spans="1:13" x14ac:dyDescent="0.3">
      <c r="A1" s="158" t="s">
        <v>30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13" x14ac:dyDescent="0.3">
      <c r="A2" s="45" t="s">
        <v>31</v>
      </c>
      <c r="B2" s="163" t="s">
        <v>281</v>
      </c>
      <c r="C2" s="163"/>
      <c r="D2" s="163"/>
      <c r="E2" s="163"/>
      <c r="F2" s="163"/>
      <c r="G2" s="46"/>
      <c r="H2" s="46"/>
      <c r="I2" s="46"/>
      <c r="J2" s="47"/>
    </row>
    <row r="3" spans="1:13" x14ac:dyDescent="0.3">
      <c r="A3" s="45" t="s">
        <v>35</v>
      </c>
      <c r="B3" s="164"/>
      <c r="C3" s="164"/>
      <c r="D3" s="164"/>
      <c r="E3" s="164"/>
      <c r="F3" s="164"/>
      <c r="G3" s="48"/>
      <c r="H3" s="48"/>
      <c r="I3" s="48"/>
      <c r="J3" s="49"/>
    </row>
    <row r="4" spans="1:13" x14ac:dyDescent="0.3">
      <c r="A4" s="45" t="s">
        <v>36</v>
      </c>
      <c r="B4" s="164"/>
      <c r="C4" s="164"/>
      <c r="D4" s="164"/>
      <c r="E4" s="164"/>
      <c r="F4" s="164"/>
      <c r="G4" s="48"/>
      <c r="H4" s="48"/>
      <c r="I4" s="48"/>
      <c r="J4" s="49"/>
    </row>
    <row r="5" spans="1:13" x14ac:dyDescent="0.3">
      <c r="A5" s="45" t="s">
        <v>37</v>
      </c>
      <c r="B5" s="164"/>
      <c r="C5" s="164"/>
      <c r="D5" s="164"/>
      <c r="E5" s="164"/>
      <c r="F5" s="164"/>
      <c r="G5" s="48"/>
      <c r="H5" s="48"/>
      <c r="I5" s="48"/>
      <c r="J5" s="49"/>
    </row>
    <row r="6" spans="1:13" x14ac:dyDescent="0.3">
      <c r="A6" s="42"/>
      <c r="B6" s="43"/>
      <c r="C6" s="43"/>
      <c r="D6" s="48"/>
      <c r="E6" s="48"/>
      <c r="F6" s="48"/>
      <c r="G6" s="48"/>
      <c r="H6" s="48"/>
      <c r="I6" s="48"/>
      <c r="J6" s="49"/>
    </row>
    <row r="7" spans="1:13" x14ac:dyDescent="0.3">
      <c r="A7" s="42"/>
      <c r="B7" s="43"/>
      <c r="C7" s="43"/>
      <c r="D7" s="48"/>
      <c r="E7" s="48"/>
      <c r="F7" s="48"/>
      <c r="G7" s="48"/>
      <c r="H7" s="48"/>
      <c r="I7" s="48"/>
      <c r="J7" s="49"/>
    </row>
    <row r="8" spans="1:13" x14ac:dyDescent="0.3">
      <c r="A8" s="42"/>
      <c r="B8" s="43"/>
      <c r="C8" s="43"/>
      <c r="D8" s="48"/>
      <c r="E8" s="48"/>
      <c r="F8" s="48"/>
      <c r="G8" s="48"/>
      <c r="H8" s="48"/>
      <c r="I8" s="48"/>
      <c r="J8" s="49"/>
    </row>
    <row r="9" spans="1:13" x14ac:dyDescent="0.3">
      <c r="A9" s="134" t="s">
        <v>32</v>
      </c>
      <c r="B9" s="165"/>
      <c r="C9" s="166"/>
      <c r="D9" s="166"/>
      <c r="E9" s="167"/>
      <c r="F9" s="162">
        <f ca="1">TODAY()</f>
        <v>45680</v>
      </c>
      <c r="G9" s="162"/>
      <c r="H9" s="162"/>
      <c r="I9" s="162"/>
      <c r="J9" s="162"/>
      <c r="K9" s="29"/>
      <c r="L9" s="29"/>
      <c r="M9" s="29"/>
    </row>
    <row r="10" spans="1:13" x14ac:dyDescent="0.3">
      <c r="A10" s="134" t="s">
        <v>29</v>
      </c>
      <c r="B10" s="158" t="s">
        <v>8</v>
      </c>
      <c r="C10" s="158"/>
      <c r="D10" s="158"/>
      <c r="E10" s="158"/>
      <c r="F10" s="158"/>
      <c r="G10" s="135" t="s">
        <v>56</v>
      </c>
      <c r="H10" s="135" t="s">
        <v>57</v>
      </c>
      <c r="I10" s="135" t="s">
        <v>58</v>
      </c>
      <c r="J10" s="135" t="s">
        <v>59</v>
      </c>
    </row>
    <row r="11" spans="1:13" x14ac:dyDescent="0.3">
      <c r="A11" s="44">
        <v>10000</v>
      </c>
      <c r="B11" s="159" t="s">
        <v>33</v>
      </c>
      <c r="C11" s="160"/>
      <c r="D11" s="160"/>
      <c r="E11" s="160"/>
      <c r="F11" s="161"/>
      <c r="G11" s="123">
        <f>'TAKEOFF BREAKDOWN'!K27</f>
        <v>0</v>
      </c>
      <c r="H11" s="70">
        <f>'TAKEOFF BREAKDOWN'!O27</f>
        <v>0</v>
      </c>
      <c r="I11" s="70">
        <f>'TAKEOFF BREAKDOWN'!P27</f>
        <v>0</v>
      </c>
      <c r="J11" s="70">
        <f>I11+H11</f>
        <v>0</v>
      </c>
    </row>
    <row r="12" spans="1:13" x14ac:dyDescent="0.3">
      <c r="A12" s="44">
        <v>260000</v>
      </c>
      <c r="B12" s="159" t="s">
        <v>34</v>
      </c>
      <c r="C12" s="160"/>
      <c r="D12" s="160"/>
      <c r="E12" s="160"/>
      <c r="F12" s="161"/>
      <c r="G12" s="123">
        <f>'TAKEOFF BREAKDOWN'!K189</f>
        <v>0</v>
      </c>
      <c r="H12" s="70">
        <f>'TAKEOFF BREAKDOWN'!O189</f>
        <v>0</v>
      </c>
      <c r="I12" s="70">
        <f>'TAKEOFF BREAKDOWN'!P189</f>
        <v>0</v>
      </c>
      <c r="J12" s="70">
        <f t="shared" ref="J12" si="0">I12+H12</f>
        <v>0</v>
      </c>
    </row>
    <row r="13" spans="1:13" s="124" customFormat="1" x14ac:dyDescent="0.3">
      <c r="A13" s="94">
        <v>270000</v>
      </c>
      <c r="B13" s="159" t="s">
        <v>278</v>
      </c>
      <c r="C13" s="160"/>
      <c r="D13" s="160"/>
      <c r="E13" s="160"/>
      <c r="F13" s="161"/>
      <c r="G13" s="123">
        <f>'TAKEOFF BREAKDOWN'!K226</f>
        <v>0</v>
      </c>
      <c r="H13" s="70">
        <f>'TAKEOFF BREAKDOWN'!O226</f>
        <v>0</v>
      </c>
      <c r="I13" s="70">
        <f>'TAKEOFF BREAKDOWN'!P226</f>
        <v>0</v>
      </c>
      <c r="J13" s="70">
        <f t="shared" ref="J13" si="1">I13+H13</f>
        <v>0</v>
      </c>
    </row>
    <row r="14" spans="1:13" s="124" customFormat="1" x14ac:dyDescent="0.3">
      <c r="A14" s="94">
        <v>280000</v>
      </c>
      <c r="B14" s="159" t="s">
        <v>279</v>
      </c>
      <c r="C14" s="160"/>
      <c r="D14" s="160"/>
      <c r="E14" s="160"/>
      <c r="F14" s="161"/>
      <c r="G14" s="123">
        <f>'TAKEOFF BREAKDOWN'!K262</f>
        <v>0</v>
      </c>
      <c r="H14" s="70">
        <f>'TAKEOFF BREAKDOWN'!O262</f>
        <v>0</v>
      </c>
      <c r="I14" s="70">
        <f>'TAKEOFF BREAKDOWN'!P262</f>
        <v>0</v>
      </c>
      <c r="J14" s="70">
        <f t="shared" ref="J14" si="2">I14+H14</f>
        <v>0</v>
      </c>
    </row>
    <row r="15" spans="1:13" x14ac:dyDescent="0.3">
      <c r="A15" s="68"/>
      <c r="B15" s="68"/>
      <c r="C15" s="68"/>
      <c r="D15" s="68"/>
      <c r="E15" s="68"/>
      <c r="F15" s="68"/>
      <c r="G15" s="68"/>
      <c r="H15" s="68"/>
      <c r="I15" s="68"/>
      <c r="J15" s="68"/>
    </row>
    <row r="16" spans="1:13" x14ac:dyDescent="0.3">
      <c r="A16" s="158" t="s">
        <v>19</v>
      </c>
      <c r="B16" s="158"/>
      <c r="C16" s="158"/>
      <c r="D16" s="158"/>
      <c r="E16" s="158"/>
      <c r="F16" s="134"/>
      <c r="G16" s="136" t="s">
        <v>46</v>
      </c>
      <c r="H16" s="137">
        <f>SUM(H11:H14)</f>
        <v>0</v>
      </c>
      <c r="I16" s="137">
        <f>SUM(I11:I14)</f>
        <v>0</v>
      </c>
      <c r="J16" s="137">
        <f>SUM(J11:J14)</f>
        <v>0</v>
      </c>
    </row>
    <row r="17" spans="1:10" x14ac:dyDescent="0.3">
      <c r="A17" s="158" t="s">
        <v>20</v>
      </c>
      <c r="B17" s="158"/>
      <c r="C17" s="158"/>
      <c r="D17" s="158"/>
      <c r="E17" s="158"/>
      <c r="F17" s="138">
        <v>0.25</v>
      </c>
      <c r="G17" s="137"/>
      <c r="H17" s="137"/>
      <c r="I17" s="137">
        <f>F17*J16</f>
        <v>0</v>
      </c>
      <c r="J17" s="137">
        <f>I17</f>
        <v>0</v>
      </c>
    </row>
    <row r="18" spans="1:10" x14ac:dyDescent="0.3">
      <c r="A18" s="158" t="s">
        <v>21</v>
      </c>
      <c r="B18" s="158"/>
      <c r="C18" s="158"/>
      <c r="D18" s="158"/>
      <c r="E18" s="158"/>
      <c r="F18" s="134"/>
      <c r="G18" s="137"/>
      <c r="H18" s="137"/>
      <c r="I18" s="137"/>
      <c r="J18" s="137">
        <f>J16+J17</f>
        <v>0</v>
      </c>
    </row>
  </sheetData>
  <mergeCells count="15">
    <mergeCell ref="A1:J1"/>
    <mergeCell ref="F9:J9"/>
    <mergeCell ref="B2:F2"/>
    <mergeCell ref="B3:F3"/>
    <mergeCell ref="B4:F4"/>
    <mergeCell ref="B5:F5"/>
    <mergeCell ref="B9:E9"/>
    <mergeCell ref="B10:F10"/>
    <mergeCell ref="B11:F11"/>
    <mergeCell ref="B13:F13"/>
    <mergeCell ref="B14:F14"/>
    <mergeCell ref="A18:E18"/>
    <mergeCell ref="A17:E17"/>
    <mergeCell ref="A16:E16"/>
    <mergeCell ref="B12:F1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530DEDC3-0BC7-4662-A60F-423FC007E8AA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TAKEOFF BREAKDOWN</vt:lpstr>
      <vt:lpstr>GENERAL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Fahad Imtiaz</dc:creator>
  <cp:lastModifiedBy>Muaz</cp:lastModifiedBy>
  <dcterms:created xsi:type="dcterms:W3CDTF">2023-05-01T23:24:25Z</dcterms:created>
  <dcterms:modified xsi:type="dcterms:W3CDTF">2025-01-22T21:21:43Z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{530DEDC3-0BC7-4662-A60F-423FC007E8AA}</vt:lpwstr>
  </property>
</Properties>
</file>